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880" windowHeight="8325" activeTab="0"/>
  </bookViews>
  <sheets>
    <sheet name="COI GHKII" sheetId="1" r:id="rId1"/>
    <sheet name="TDoi" sheetId="2" r:id="rId2"/>
    <sheet name="COI HKKI (2)" sheetId="3" r:id="rId3"/>
    <sheet name="BÀN (2)" sheetId="4" r:id="rId4"/>
    <sheet name="Chấm" sheetId="5" r:id="rId5"/>
    <sheet name="BÀN (3)" sheetId="6" r:id="rId6"/>
  </sheets>
  <definedNames/>
  <calcPr fullCalcOnLoad="1"/>
</workbook>
</file>

<file path=xl/sharedStrings.xml><?xml version="1.0" encoding="utf-8"?>
<sst xmlns="http://schemas.openxmlformats.org/spreadsheetml/2006/main" count="822" uniqueCount="164">
  <si>
    <t>STT</t>
  </si>
  <si>
    <t>Tên GV</t>
  </si>
  <si>
    <t>Đồng</t>
  </si>
  <si>
    <t>Bích</t>
  </si>
  <si>
    <t>Dung</t>
  </si>
  <si>
    <t>Đức</t>
  </si>
  <si>
    <t>Hồi</t>
  </si>
  <si>
    <t>Hạnh</t>
  </si>
  <si>
    <t>Yến</t>
  </si>
  <si>
    <t>Nhung</t>
  </si>
  <si>
    <t>H.Hồng</t>
  </si>
  <si>
    <t>Thu</t>
  </si>
  <si>
    <t>Hoa</t>
  </si>
  <si>
    <t>M.Loan</t>
  </si>
  <si>
    <t>Đ.Hồng</t>
  </si>
  <si>
    <t>Sinh</t>
  </si>
  <si>
    <t>Sử</t>
  </si>
  <si>
    <t>Hóa</t>
  </si>
  <si>
    <t>Lí</t>
  </si>
  <si>
    <t>Địa</t>
  </si>
  <si>
    <t>Tổng</t>
  </si>
  <si>
    <t>PHuyền</t>
  </si>
  <si>
    <t>LHuyền</t>
  </si>
  <si>
    <t>Xuyên</t>
  </si>
  <si>
    <t>P Vân</t>
  </si>
  <si>
    <t>BThủy</t>
  </si>
  <si>
    <t>Đào</t>
  </si>
  <si>
    <t>Lam</t>
  </si>
  <si>
    <t>Toán</t>
  </si>
  <si>
    <t>Anh</t>
  </si>
  <si>
    <t>Văn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</si>
  <si>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</si>
  <si>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</si>
  <si>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</si>
  <si>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</si>
  <si>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</si>
  <si>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</si>
  <si>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</si>
  <si>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</si>
  <si>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</si>
  <si>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</si>
  <si>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</si>
  <si>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</si>
  <si>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Thu. Hà</t>
  </si>
  <si>
    <t>Phòng
 thi</t>
  </si>
  <si>
    <t>Thanh</t>
  </si>
  <si>
    <t>Sáng 21/12</t>
  </si>
  <si>
    <t>Chiều 21/12</t>
  </si>
  <si>
    <t>T. Hà</t>
  </si>
  <si>
    <t>V. Thúy</t>
  </si>
  <si>
    <t>B4</t>
  </si>
  <si>
    <t>B5</t>
  </si>
  <si>
    <t>B6</t>
  </si>
  <si>
    <t>Phương</t>
  </si>
  <si>
    <t>P Huyền</t>
  </si>
  <si>
    <t>P1-A1</t>
  </si>
  <si>
    <t>P2-A2</t>
  </si>
  <si>
    <t>P3-A3</t>
  </si>
  <si>
    <t>P4-A4</t>
  </si>
  <si>
    <t>P5-A5</t>
  </si>
  <si>
    <t>Hằng</t>
  </si>
  <si>
    <t>Hiếu</t>
  </si>
  <si>
    <t>TRƯỜNG THCS CỘNG HÒA</t>
  </si>
  <si>
    <t>Số phách chấm</t>
  </si>
  <si>
    <t>Ngày nhận 1</t>
  </si>
  <si>
    <t>Ngày trả 1</t>
  </si>
  <si>
    <t>Ngày nhận 2</t>
  </si>
  <si>
    <t>Ngày trả 2</t>
  </si>
  <si>
    <t>THEO DÕI SĨ SỐ + BÀN GHẾ PHÒNG HỌC</t>
  </si>
  <si>
    <t>Phòng</t>
  </si>
  <si>
    <t>Lớp</t>
  </si>
  <si>
    <t>Sĩ số</t>
  </si>
  <si>
    <t>Bàn 2</t>
  </si>
  <si>
    <t>Bàn 3</t>
  </si>
  <si>
    <t>Chỗ Học</t>
  </si>
  <si>
    <t>Chỗ Thi</t>
  </si>
  <si>
    <t>K6;7</t>
  </si>
  <si>
    <t>8C</t>
  </si>
  <si>
    <t>8B</t>
  </si>
  <si>
    <t>8A</t>
  </si>
  <si>
    <t>7D</t>
  </si>
  <si>
    <t>6B</t>
  </si>
  <si>
    <t>6A</t>
  </si>
  <si>
    <t>7C</t>
  </si>
  <si>
    <t>7B</t>
  </si>
  <si>
    <t>7A</t>
  </si>
  <si>
    <t>6E</t>
  </si>
  <si>
    <t>6D</t>
  </si>
  <si>
    <t>6C</t>
  </si>
  <si>
    <t>B1</t>
  </si>
  <si>
    <t>8D</t>
  </si>
  <si>
    <t>B2</t>
  </si>
  <si>
    <t>B3</t>
  </si>
  <si>
    <t>9A</t>
  </si>
  <si>
    <t>9B</t>
  </si>
  <si>
    <t>9C</t>
  </si>
  <si>
    <t>9D</t>
  </si>
  <si>
    <t>9E</t>
  </si>
  <si>
    <t>Sáng 20/12</t>
  </si>
  <si>
    <t>Chiều 20/12</t>
  </si>
  <si>
    <t>Sáng 22/12</t>
  </si>
  <si>
    <t>Chiều 22/12</t>
  </si>
  <si>
    <t>GDCD</t>
  </si>
  <si>
    <t>Đ</t>
  </si>
  <si>
    <t>Nguyễn Thị Vân</t>
  </si>
  <si>
    <t>TỔNG</t>
  </si>
  <si>
    <t>P13-B3</t>
  </si>
  <si>
    <t>P14-B4</t>
  </si>
  <si>
    <t>P15-B5</t>
  </si>
  <si>
    <t>P16-B6</t>
  </si>
  <si>
    <t>Ng. Thủy</t>
  </si>
  <si>
    <t>Lan</t>
  </si>
  <si>
    <t>My</t>
  </si>
  <si>
    <t>7E</t>
  </si>
  <si>
    <t>k9</t>
  </si>
  <si>
    <t>k6</t>
  </si>
  <si>
    <t>k7</t>
  </si>
  <si>
    <t>k8</t>
  </si>
  <si>
    <t>TT</t>
  </si>
  <si>
    <t>7p</t>
  </si>
  <si>
    <t>9p</t>
  </si>
  <si>
    <t xml:space="preserve">                         PHÂN CÔNG COI KỂM TRA CHẤT LƯỢNG HỌC KÌ I. NĂM HỌC 2017 - 2018. TRƯỜNG THCS CỘNG HÒA</t>
  </si>
  <si>
    <t>Sáng 18/12</t>
  </si>
  <si>
    <t>Sáng 19/12</t>
  </si>
  <si>
    <t>Chiều 19/12</t>
  </si>
  <si>
    <t>C Nghệ</t>
  </si>
  <si>
    <t>TM. BAN LÃNH ĐẠO</t>
  </si>
  <si>
    <t>32p</t>
  </si>
  <si>
    <t>P6-A7</t>
  </si>
  <si>
    <t>P7-A8</t>
  </si>
  <si>
    <t>P8-A9</t>
  </si>
  <si>
    <t>P9-A11</t>
  </si>
  <si>
    <t>P10-A12</t>
  </si>
  <si>
    <t>P11-B1</t>
  </si>
  <si>
    <t>P12-B2</t>
  </si>
  <si>
    <t>N Thủy</t>
  </si>
  <si>
    <t>VHương</t>
  </si>
  <si>
    <t>PHÂN CÔNG CHẤM KIỂM TRA HỌC KÌ I. NĂM HỌC 2017 - 2018</t>
  </si>
  <si>
    <t>Vân</t>
  </si>
  <si>
    <t xml:space="preserve">   THEO DÕI VÀO ĐIỂM KHẢO SÁT CHẤT LƯỢNG HỌC KÌ I. NĂM HỌC 2017 - 2018 Khối </t>
  </si>
  <si>
    <t>HỌC KÌ II NĂM HỌC 2017-2018 (8/3/2018)</t>
  </si>
  <si>
    <t>K69</t>
  </si>
  <si>
    <t>K78</t>
  </si>
  <si>
    <t>Thứ 2</t>
  </si>
  <si>
    <t>Thứ 3</t>
  </si>
  <si>
    <t>Thứ 4</t>
  </si>
  <si>
    <t xml:space="preserve">                         PHÂN CÔNG COI KỂM TRA CHẤT LƯỢNG GIỮA HỌC KÌ II. NĂM HỌC 2017 - 2018. TRƯỜNG THCS CỘNG HÒA</t>
  </si>
  <si>
    <t>Chiều 12/3 (Khối 6,7)</t>
  </si>
  <si>
    <t>Chiều 13/3 (Khối 8)</t>
  </si>
  <si>
    <t>Chiều 13/3 (Khối 9)</t>
  </si>
  <si>
    <t>Chiều 14/3</t>
  </si>
  <si>
    <t>Chiều thứ Hai, Ba các lớp học thêm nghỉ học</t>
  </si>
  <si>
    <t>Chiều thứ Tư các lớp học thêm khu A nghỉ học</t>
  </si>
  <si>
    <t>K9; 8</t>
  </si>
  <si>
    <t>Khối 6</t>
  </si>
  <si>
    <t>Khối 9</t>
  </si>
  <si>
    <t>8p</t>
  </si>
  <si>
    <t>10p</t>
  </si>
  <si>
    <t>35p</t>
  </si>
  <si>
    <t xml:space="preserve">Khối 8 </t>
  </si>
  <si>
    <t>Thể</t>
  </si>
  <si>
    <t>Thúy</t>
  </si>
  <si>
    <t>N Hương</t>
  </si>
  <si>
    <t>N Loan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</si>
</sst>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(&quot;$&quot;* #,##0.00_);_(&quot;$&quot;* \(#,##0.00\);_(&quot;$&quot;* &quot;-&quot;&quot;?&quot;&quot;?&quot;_);_(@_)"/>
    <numFmt numFmtId="183" formatCode="_(* #,##0.00_);_(* \(#,##0.00\);_(* &quot;-&quot;&quot;?&quot;&quot;?&quot;_);_(@_)"/>
    <numFmt numFmtId="184" formatCode="[$-409]dddd\,\ mmmm\ dd\,\ yyyy"/>
    <numFmt numFmtId="185" formatCode="[$-1010000]d/m/yy;@"/>
    <numFmt numFmtId="186" formatCode="0.000"/>
    <numFmt numFmtId="187" formatCode="0.0"/>
  </numFmts>
  <fonts count="32">
    <font>
      <sz val="12"/>
      <name val=".VnTime"/>
      <family val="0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.VnTime"/>
      <family val="2"/>
    </font>
    <font>
      <u val="single"/>
      <sz val="9"/>
      <color indexed="36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6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9" fillId="24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2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7" fillId="22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6" fillId="24" borderId="12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28">
      <selection activeCell="I45" sqref="I45"/>
    </sheetView>
  </sheetViews>
  <sheetFormatPr defaultColWidth="8.796875" defaultRowHeight="15" customHeight="1"/>
  <cols>
    <col min="1" max="1" width="7.69921875" style="3" customWidth="1"/>
    <col min="2" max="2" width="10.59765625" style="3" customWidth="1"/>
    <col min="3" max="12" width="11.5" style="3" customWidth="1"/>
    <col min="13" max="14" width="6.69921875" style="3" customWidth="1"/>
    <col min="15" max="16384" width="9" style="3" customWidth="1"/>
  </cols>
  <sheetData>
    <row r="1" spans="1:14" s="8" customFormat="1" ht="13.5" customHeight="1">
      <c r="A1" s="49" t="s">
        <v>146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"/>
      <c r="N1" s="5"/>
    </row>
    <row r="2" spans="1:14" ht="13.5" customHeight="1">
      <c r="A2" s="50" t="s">
        <v>0</v>
      </c>
      <c r="B2" s="50" t="s">
        <v>1</v>
      </c>
      <c r="C2" s="50" t="s">
        <v>147</v>
      </c>
      <c r="D2" s="50"/>
      <c r="E2" s="50"/>
      <c r="F2" s="50" t="s">
        <v>148</v>
      </c>
      <c r="G2" s="50"/>
      <c r="H2" s="50"/>
      <c r="I2" s="53" t="s">
        <v>149</v>
      </c>
      <c r="J2" s="54"/>
      <c r="K2" s="4" t="s">
        <v>150</v>
      </c>
      <c r="L2" s="50" t="s">
        <v>20</v>
      </c>
      <c r="M2" s="5"/>
      <c r="N2" s="5"/>
    </row>
    <row r="3" spans="1:14" ht="13.5" customHeight="1">
      <c r="A3" s="50"/>
      <c r="B3" s="50"/>
      <c r="C3" s="4" t="s">
        <v>28</v>
      </c>
      <c r="D3" s="4" t="s">
        <v>30</v>
      </c>
      <c r="E3" s="4" t="s">
        <v>29</v>
      </c>
      <c r="F3" s="4" t="s">
        <v>28</v>
      </c>
      <c r="G3" s="4" t="s">
        <v>30</v>
      </c>
      <c r="H3" s="4" t="s">
        <v>29</v>
      </c>
      <c r="I3" s="4" t="s">
        <v>28</v>
      </c>
      <c r="J3" s="4" t="s">
        <v>29</v>
      </c>
      <c r="K3" s="4" t="s">
        <v>30</v>
      </c>
      <c r="L3" s="50"/>
      <c r="M3" s="5"/>
      <c r="N3" s="5"/>
    </row>
    <row r="4" spans="1:14" ht="15" customHeight="1">
      <c r="A4" s="6">
        <v>1</v>
      </c>
      <c r="B4" s="6" t="s">
        <v>7</v>
      </c>
      <c r="C4" s="44" t="s">
        <v>42</v>
      </c>
      <c r="D4" s="44"/>
      <c r="E4" s="44" t="s">
        <v>37</v>
      </c>
      <c r="F4" s="44"/>
      <c r="G4" s="44"/>
      <c r="H4" s="44"/>
      <c r="I4" s="44" t="s">
        <v>42</v>
      </c>
      <c r="J4" s="44" t="s">
        <v>39</v>
      </c>
      <c r="K4" s="44"/>
      <c r="L4" s="45">
        <f>9-COUNTIF(C4:K4,"")</f>
        <v>4</v>
      </c>
      <c r="M4" s="5"/>
      <c r="N4" s="5"/>
    </row>
    <row r="5" spans="1:14" ht="15" customHeight="1">
      <c r="A5" s="6">
        <v>2</v>
      </c>
      <c r="B5" s="6" t="s">
        <v>11</v>
      </c>
      <c r="C5" s="44" t="s">
        <v>41</v>
      </c>
      <c r="D5" s="44"/>
      <c r="E5" s="44" t="s">
        <v>35</v>
      </c>
      <c r="F5" s="44"/>
      <c r="G5" s="44"/>
      <c r="H5" s="44"/>
      <c r="I5" s="44" t="s">
        <v>41</v>
      </c>
      <c r="J5" s="44" t="s">
        <v>38</v>
      </c>
      <c r="K5" s="46"/>
      <c r="L5" s="45">
        <f aca="true" t="shared" si="0" ref="L5:L36">9-COUNTIF(C5:K5,"")</f>
        <v>4</v>
      </c>
      <c r="M5" s="5"/>
      <c r="N5" s="5"/>
    </row>
    <row r="6" spans="1:14" ht="15" customHeight="1">
      <c r="A6" s="6">
        <v>3</v>
      </c>
      <c r="B6" s="6" t="s">
        <v>6</v>
      </c>
      <c r="C6" s="44"/>
      <c r="D6" s="44"/>
      <c r="E6" s="6"/>
      <c r="F6" s="44"/>
      <c r="G6" s="44"/>
      <c r="H6" s="44"/>
      <c r="I6" s="44" t="s">
        <v>40</v>
      </c>
      <c r="J6" s="44" t="s">
        <v>37</v>
      </c>
      <c r="K6" s="44"/>
      <c r="L6" s="45">
        <f t="shared" si="0"/>
        <v>2</v>
      </c>
      <c r="M6" s="5"/>
      <c r="N6" s="5"/>
    </row>
    <row r="7" spans="1:14" ht="15" customHeight="1">
      <c r="A7" s="6">
        <v>4</v>
      </c>
      <c r="B7" s="6" t="s">
        <v>13</v>
      </c>
      <c r="D7" s="44"/>
      <c r="F7" s="44"/>
      <c r="G7" s="44"/>
      <c r="H7" s="44"/>
      <c r="I7" s="44" t="s">
        <v>39</v>
      </c>
      <c r="J7" s="44" t="s">
        <v>36</v>
      </c>
      <c r="K7" s="44"/>
      <c r="L7" s="45">
        <f t="shared" si="0"/>
        <v>2</v>
      </c>
      <c r="M7" s="5"/>
      <c r="N7" s="5"/>
    </row>
    <row r="8" spans="1:14" ht="15" customHeight="1">
      <c r="A8" s="6">
        <v>5</v>
      </c>
      <c r="B8" s="6" t="s">
        <v>9</v>
      </c>
      <c r="C8" s="44" t="s">
        <v>39</v>
      </c>
      <c r="D8" s="44"/>
      <c r="E8" s="44" t="s">
        <v>52</v>
      </c>
      <c r="F8" s="44"/>
      <c r="G8" s="44"/>
      <c r="H8" s="44"/>
      <c r="I8" s="44" t="s">
        <v>38</v>
      </c>
      <c r="J8" s="44" t="s">
        <v>35</v>
      </c>
      <c r="K8" s="44"/>
      <c r="L8" s="45">
        <f t="shared" si="0"/>
        <v>4</v>
      </c>
      <c r="M8" s="5"/>
      <c r="N8" s="5"/>
    </row>
    <row r="9" spans="1:14" ht="15" customHeight="1">
      <c r="A9" s="6">
        <v>6</v>
      </c>
      <c r="B9" s="6" t="s">
        <v>10</v>
      </c>
      <c r="C9" s="6"/>
      <c r="D9" s="6"/>
      <c r="E9" s="6"/>
      <c r="F9" s="44"/>
      <c r="G9" s="44"/>
      <c r="H9" s="44"/>
      <c r="I9" s="44" t="s">
        <v>37</v>
      </c>
      <c r="J9" s="44" t="s">
        <v>34</v>
      </c>
      <c r="K9" s="44"/>
      <c r="L9" s="45">
        <f t="shared" si="0"/>
        <v>2</v>
      </c>
      <c r="M9" s="5"/>
      <c r="N9" s="5"/>
    </row>
    <row r="10" spans="1:14" ht="15" customHeight="1">
      <c r="A10" s="6">
        <v>7</v>
      </c>
      <c r="B10" s="6" t="s">
        <v>14</v>
      </c>
      <c r="C10" s="44" t="s">
        <v>37</v>
      </c>
      <c r="D10" s="44"/>
      <c r="F10" s="44"/>
      <c r="G10" s="44"/>
      <c r="H10" s="44"/>
      <c r="I10" s="44" t="s">
        <v>36</v>
      </c>
      <c r="J10" s="44" t="s">
        <v>42</v>
      </c>
      <c r="K10" s="44"/>
      <c r="L10" s="45">
        <f t="shared" si="0"/>
        <v>3</v>
      </c>
      <c r="M10" s="5"/>
      <c r="N10" s="5"/>
    </row>
    <row r="11" spans="1:14" ht="15" customHeight="1">
      <c r="A11" s="6">
        <v>8</v>
      </c>
      <c r="B11" s="6" t="s">
        <v>22</v>
      </c>
      <c r="C11" s="44" t="s">
        <v>36</v>
      </c>
      <c r="D11" s="44"/>
      <c r="E11" s="44" t="s">
        <v>40</v>
      </c>
      <c r="F11" s="44"/>
      <c r="G11" s="44"/>
      <c r="H11" s="44"/>
      <c r="I11" s="44" t="s">
        <v>35</v>
      </c>
      <c r="J11" s="44" t="s">
        <v>41</v>
      </c>
      <c r="K11" s="44"/>
      <c r="L11" s="45">
        <f t="shared" si="0"/>
        <v>4</v>
      </c>
      <c r="M11" s="5"/>
      <c r="N11" s="5"/>
    </row>
    <row r="12" spans="1:14" ht="15" customHeight="1">
      <c r="A12" s="6">
        <v>9</v>
      </c>
      <c r="B12" s="6" t="s">
        <v>23</v>
      </c>
      <c r="C12" s="44" t="s">
        <v>35</v>
      </c>
      <c r="D12" s="44" t="s">
        <v>42</v>
      </c>
      <c r="E12" s="44" t="s">
        <v>39</v>
      </c>
      <c r="F12" s="44"/>
      <c r="G12" s="44"/>
      <c r="H12" s="44"/>
      <c r="I12" s="44" t="s">
        <v>34</v>
      </c>
      <c r="J12" s="44" t="s">
        <v>40</v>
      </c>
      <c r="K12" s="44" t="s">
        <v>39</v>
      </c>
      <c r="L12" s="45">
        <f t="shared" si="0"/>
        <v>6</v>
      </c>
      <c r="M12" s="5"/>
      <c r="N12" s="5"/>
    </row>
    <row r="13" spans="1:14" ht="15" customHeight="1">
      <c r="A13" s="6">
        <v>10</v>
      </c>
      <c r="B13" s="6" t="s">
        <v>110</v>
      </c>
      <c r="C13" s="6"/>
      <c r="D13" s="6"/>
      <c r="E13" s="6"/>
      <c r="F13" s="44" t="s">
        <v>50</v>
      </c>
      <c r="G13" s="44" t="s">
        <v>91</v>
      </c>
      <c r="H13" s="44" t="s">
        <v>51</v>
      </c>
      <c r="I13" s="6"/>
      <c r="J13" s="6"/>
      <c r="K13" s="44"/>
      <c r="L13" s="45">
        <f t="shared" si="0"/>
        <v>3</v>
      </c>
      <c r="M13" s="5"/>
      <c r="N13" s="5"/>
    </row>
    <row r="14" spans="1:14" ht="15" customHeight="1">
      <c r="A14" s="6">
        <v>11</v>
      </c>
      <c r="B14" s="6" t="s">
        <v>43</v>
      </c>
      <c r="C14" s="44" t="s">
        <v>33</v>
      </c>
      <c r="D14" s="44" t="s">
        <v>91</v>
      </c>
      <c r="E14" s="44" t="s">
        <v>103</v>
      </c>
      <c r="F14" s="44"/>
      <c r="G14" s="44"/>
      <c r="H14" s="44"/>
      <c r="I14" s="44"/>
      <c r="J14" s="44"/>
      <c r="K14" s="44" t="s">
        <v>42</v>
      </c>
      <c r="L14" s="45">
        <f t="shared" si="0"/>
        <v>4</v>
      </c>
      <c r="M14" s="5"/>
      <c r="N14" s="5"/>
    </row>
    <row r="15" spans="1:14" ht="15" customHeight="1">
      <c r="A15" s="6">
        <v>12</v>
      </c>
      <c r="B15" s="6" t="s">
        <v>111</v>
      </c>
      <c r="C15" s="44" t="s">
        <v>32</v>
      </c>
      <c r="D15" s="48" t="s">
        <v>92</v>
      </c>
      <c r="E15" s="44" t="s">
        <v>103</v>
      </c>
      <c r="F15" s="44"/>
      <c r="G15" s="44"/>
      <c r="H15" s="44"/>
      <c r="I15" s="44"/>
      <c r="J15" s="44"/>
      <c r="K15" s="44"/>
      <c r="L15" s="45">
        <f t="shared" si="0"/>
        <v>3</v>
      </c>
      <c r="M15" s="5"/>
      <c r="N15" s="5"/>
    </row>
    <row r="16" spans="1:14" ht="15" customHeight="1">
      <c r="A16" s="6">
        <v>13</v>
      </c>
      <c r="B16" s="6" t="s">
        <v>60</v>
      </c>
      <c r="C16" s="6"/>
      <c r="E16" s="44" t="s">
        <v>103</v>
      </c>
      <c r="F16" s="44" t="s">
        <v>91</v>
      </c>
      <c r="G16" s="44"/>
      <c r="H16" s="44" t="s">
        <v>103</v>
      </c>
      <c r="I16" s="44"/>
      <c r="J16" s="44"/>
      <c r="K16" s="44"/>
      <c r="L16" s="45">
        <f t="shared" si="0"/>
        <v>3</v>
      </c>
      <c r="M16" s="5"/>
      <c r="N16" s="5"/>
    </row>
    <row r="17" spans="1:14" ht="15" customHeight="1">
      <c r="A17" s="6">
        <v>14</v>
      </c>
      <c r="B17" s="6" t="s">
        <v>61</v>
      </c>
      <c r="C17" s="44" t="s">
        <v>89</v>
      </c>
      <c r="D17" s="44" t="s">
        <v>51</v>
      </c>
      <c r="E17" s="44" t="s">
        <v>103</v>
      </c>
      <c r="F17" s="44"/>
      <c r="G17" s="44"/>
      <c r="H17" s="44" t="s">
        <v>103</v>
      </c>
      <c r="I17" s="44"/>
      <c r="J17" s="44"/>
      <c r="K17" s="44"/>
      <c r="L17" s="45">
        <f t="shared" si="0"/>
        <v>4</v>
      </c>
      <c r="M17" s="5"/>
      <c r="N17" s="5"/>
    </row>
    <row r="18" spans="1:14" ht="15" customHeight="1">
      <c r="A18" s="6">
        <v>15</v>
      </c>
      <c r="B18" s="6" t="s">
        <v>3</v>
      </c>
      <c r="C18" s="6"/>
      <c r="D18" s="44" t="s">
        <v>52</v>
      </c>
      <c r="E18" s="44" t="s">
        <v>33</v>
      </c>
      <c r="F18" s="44"/>
      <c r="G18" s="44"/>
      <c r="H18" s="44"/>
      <c r="I18" s="44"/>
      <c r="J18" s="44"/>
      <c r="K18" s="6"/>
      <c r="L18" s="45">
        <f t="shared" si="0"/>
        <v>2</v>
      </c>
      <c r="M18" s="5"/>
      <c r="N18" s="5"/>
    </row>
    <row r="19" spans="1:14" ht="15" customHeight="1">
      <c r="A19" s="6">
        <v>16</v>
      </c>
      <c r="B19" s="6" t="s">
        <v>2</v>
      </c>
      <c r="C19" s="6"/>
      <c r="D19" s="44" t="s">
        <v>40</v>
      </c>
      <c r="E19" s="44" t="s">
        <v>32</v>
      </c>
      <c r="F19" s="44"/>
      <c r="G19" s="44"/>
      <c r="H19" s="44"/>
      <c r="I19" s="44"/>
      <c r="J19" s="44"/>
      <c r="K19" s="6"/>
      <c r="L19" s="45">
        <f t="shared" si="0"/>
        <v>2</v>
      </c>
      <c r="M19" s="5"/>
      <c r="N19" s="5"/>
    </row>
    <row r="20" spans="1:14" ht="15" customHeight="1">
      <c r="A20" s="6">
        <v>17</v>
      </c>
      <c r="B20" s="6" t="s">
        <v>26</v>
      </c>
      <c r="C20" s="6"/>
      <c r="D20" s="44" t="s">
        <v>39</v>
      </c>
      <c r="E20" s="44" t="s">
        <v>31</v>
      </c>
      <c r="F20" s="44"/>
      <c r="G20" s="44"/>
      <c r="H20" s="44"/>
      <c r="I20" s="44"/>
      <c r="J20" s="44"/>
      <c r="K20" s="6"/>
      <c r="L20" s="45">
        <f t="shared" si="0"/>
        <v>2</v>
      </c>
      <c r="M20" s="5"/>
      <c r="N20" s="5"/>
    </row>
    <row r="21" spans="1:14" ht="15" customHeight="1">
      <c r="A21" s="6">
        <v>18</v>
      </c>
      <c r="B21" s="6" t="s">
        <v>48</v>
      </c>
      <c r="C21" s="6"/>
      <c r="D21" s="6"/>
      <c r="E21" s="44"/>
      <c r="F21" s="44"/>
      <c r="G21" s="44" t="s">
        <v>18</v>
      </c>
      <c r="H21" s="44" t="s">
        <v>92</v>
      </c>
      <c r="I21" s="44"/>
      <c r="J21" s="44"/>
      <c r="K21" s="6"/>
      <c r="L21" s="45">
        <f t="shared" si="0"/>
        <v>2</v>
      </c>
      <c r="M21" s="5"/>
      <c r="N21" s="5"/>
    </row>
    <row r="22" spans="1:14" ht="15" customHeight="1">
      <c r="A22" s="6">
        <v>19</v>
      </c>
      <c r="B22" s="6" t="s">
        <v>4</v>
      </c>
      <c r="C22" s="44"/>
      <c r="D22" s="44" t="s">
        <v>37</v>
      </c>
      <c r="E22" s="44" t="s">
        <v>36</v>
      </c>
      <c r="F22" s="44"/>
      <c r="G22" s="44"/>
      <c r="H22" s="44"/>
      <c r="I22" s="44"/>
      <c r="J22" s="44"/>
      <c r="K22" s="44" t="s">
        <v>38</v>
      </c>
      <c r="L22" s="45">
        <f t="shared" si="0"/>
        <v>3</v>
      </c>
      <c r="M22" s="5"/>
      <c r="N22" s="5"/>
    </row>
    <row r="23" spans="1:14" ht="15" customHeight="1">
      <c r="A23" s="6">
        <v>20</v>
      </c>
      <c r="B23" s="6" t="s">
        <v>53</v>
      </c>
      <c r="C23" s="44"/>
      <c r="D23" s="6"/>
      <c r="E23" s="6"/>
      <c r="F23" s="44" t="s">
        <v>89</v>
      </c>
      <c r="G23" s="44" t="s">
        <v>15</v>
      </c>
      <c r="H23" s="44" t="s">
        <v>50</v>
      </c>
      <c r="I23" s="44"/>
      <c r="J23" s="44"/>
      <c r="K23" s="6"/>
      <c r="L23" s="45">
        <f t="shared" si="0"/>
        <v>3</v>
      </c>
      <c r="M23" s="5"/>
      <c r="N23" s="5"/>
    </row>
    <row r="24" spans="1:14" ht="15" customHeight="1">
      <c r="A24" s="6">
        <v>21</v>
      </c>
      <c r="B24" s="6" t="s">
        <v>54</v>
      </c>
      <c r="C24" s="44"/>
      <c r="D24" s="44" t="s">
        <v>35</v>
      </c>
      <c r="E24" s="44" t="s">
        <v>89</v>
      </c>
      <c r="F24" s="44"/>
      <c r="G24" s="44"/>
      <c r="H24" s="44"/>
      <c r="I24" s="44"/>
      <c r="J24" s="44"/>
      <c r="K24" s="44" t="s">
        <v>36</v>
      </c>
      <c r="L24" s="45">
        <f t="shared" si="0"/>
        <v>3</v>
      </c>
      <c r="M24" s="5"/>
      <c r="N24" s="5"/>
    </row>
    <row r="25" spans="1:14" ht="15" customHeight="1">
      <c r="A25" s="6">
        <v>22</v>
      </c>
      <c r="B25" s="6" t="s">
        <v>112</v>
      </c>
      <c r="C25" s="44" t="s">
        <v>91</v>
      </c>
      <c r="D25" s="44" t="s">
        <v>34</v>
      </c>
      <c r="E25" s="44" t="s">
        <v>50</v>
      </c>
      <c r="F25" s="6"/>
      <c r="G25" s="6"/>
      <c r="H25" s="6"/>
      <c r="I25" s="44"/>
      <c r="J25" s="44"/>
      <c r="K25" s="44" t="s">
        <v>40</v>
      </c>
      <c r="L25" s="45">
        <f t="shared" si="0"/>
        <v>4</v>
      </c>
      <c r="M25" s="5"/>
      <c r="N25" s="5"/>
    </row>
    <row r="26" spans="1:14" ht="15" customHeight="1">
      <c r="A26" s="6">
        <v>23</v>
      </c>
      <c r="B26" s="6" t="s">
        <v>5</v>
      </c>
      <c r="C26" s="6"/>
      <c r="D26" s="6"/>
      <c r="E26" s="6"/>
      <c r="F26" s="44" t="s">
        <v>15</v>
      </c>
      <c r="G26" s="44" t="s">
        <v>51</v>
      </c>
      <c r="H26" s="44" t="s">
        <v>91</v>
      </c>
      <c r="I26" s="44"/>
      <c r="J26" s="44"/>
      <c r="K26" s="6"/>
      <c r="L26" s="45">
        <f t="shared" si="0"/>
        <v>3</v>
      </c>
      <c r="M26" s="5"/>
      <c r="N26" s="5"/>
    </row>
    <row r="27" spans="1:14" ht="15" customHeight="1">
      <c r="A27" s="6">
        <v>24</v>
      </c>
      <c r="B27" s="6" t="s">
        <v>8</v>
      </c>
      <c r="C27" s="6"/>
      <c r="D27" s="6"/>
      <c r="E27" s="6"/>
      <c r="F27" s="44" t="s">
        <v>52</v>
      </c>
      <c r="G27" s="44" t="s">
        <v>50</v>
      </c>
      <c r="H27" s="44" t="s">
        <v>18</v>
      </c>
      <c r="I27" s="44"/>
      <c r="J27" s="44"/>
      <c r="K27" s="44"/>
      <c r="L27" s="45">
        <f t="shared" si="0"/>
        <v>3</v>
      </c>
      <c r="M27" s="5"/>
      <c r="N27" s="5"/>
    </row>
    <row r="28" spans="1:14" ht="15" customHeight="1">
      <c r="A28" s="6">
        <v>25</v>
      </c>
      <c r="B28" s="6" t="s">
        <v>45</v>
      </c>
      <c r="C28" s="44" t="s">
        <v>51</v>
      </c>
      <c r="D28" s="44" t="s">
        <v>31</v>
      </c>
      <c r="E28" s="44" t="s">
        <v>91</v>
      </c>
      <c r="F28" s="44" t="s">
        <v>51</v>
      </c>
      <c r="G28" s="44" t="s">
        <v>92</v>
      </c>
      <c r="H28" s="44" t="s">
        <v>15</v>
      </c>
      <c r="I28" s="44"/>
      <c r="J28" s="44"/>
      <c r="K28" s="44" t="s">
        <v>37</v>
      </c>
      <c r="L28" s="45">
        <f t="shared" si="0"/>
        <v>7</v>
      </c>
      <c r="M28" s="5"/>
      <c r="N28" s="5"/>
    </row>
    <row r="29" spans="1:14" ht="15" customHeight="1">
      <c r="A29" s="6">
        <v>26</v>
      </c>
      <c r="B29" s="6" t="s">
        <v>25</v>
      </c>
      <c r="C29" s="44" t="s">
        <v>52</v>
      </c>
      <c r="D29" s="44" t="s">
        <v>89</v>
      </c>
      <c r="E29" s="44" t="s">
        <v>92</v>
      </c>
      <c r="F29" s="6"/>
      <c r="G29" s="6"/>
      <c r="H29" s="6"/>
      <c r="I29" s="44"/>
      <c r="J29" s="44"/>
      <c r="K29" s="44" t="s">
        <v>41</v>
      </c>
      <c r="L29" s="45">
        <f t="shared" si="0"/>
        <v>4</v>
      </c>
      <c r="M29" s="5"/>
      <c r="N29" s="5"/>
    </row>
    <row r="30" spans="1:14" ht="15" customHeight="1">
      <c r="A30" s="6">
        <v>27</v>
      </c>
      <c r="B30" s="6" t="s">
        <v>24</v>
      </c>
      <c r="C30" s="44"/>
      <c r="D30" s="44"/>
      <c r="E30" s="44"/>
      <c r="F30" s="44" t="s">
        <v>92</v>
      </c>
      <c r="G30" s="44" t="s">
        <v>89</v>
      </c>
      <c r="H30" s="44" t="s">
        <v>52</v>
      </c>
      <c r="I30" s="44"/>
      <c r="J30" s="44"/>
      <c r="K30" s="44"/>
      <c r="L30" s="45">
        <f t="shared" si="0"/>
        <v>3</v>
      </c>
      <c r="M30" s="5"/>
      <c r="N30" s="5"/>
    </row>
    <row r="31" spans="1:14" s="46" customFormat="1" ht="15" customHeight="1">
      <c r="A31" s="6">
        <v>28</v>
      </c>
      <c r="B31" s="44" t="s">
        <v>12</v>
      </c>
      <c r="C31" s="44" t="s">
        <v>92</v>
      </c>
      <c r="D31" s="44" t="s">
        <v>33</v>
      </c>
      <c r="E31" s="44" t="s">
        <v>51</v>
      </c>
      <c r="F31" s="44"/>
      <c r="G31" s="44"/>
      <c r="H31" s="44"/>
      <c r="I31" s="44"/>
      <c r="J31" s="44"/>
      <c r="K31" s="44" t="s">
        <v>34</v>
      </c>
      <c r="L31" s="45">
        <f t="shared" si="0"/>
        <v>4</v>
      </c>
      <c r="M31" s="43"/>
      <c r="N31" s="43"/>
    </row>
    <row r="32" spans="1:14" ht="15" customHeight="1">
      <c r="A32" s="6">
        <v>29</v>
      </c>
      <c r="B32" s="6" t="s">
        <v>27</v>
      </c>
      <c r="C32" s="44" t="s">
        <v>50</v>
      </c>
      <c r="D32" s="44" t="s">
        <v>32</v>
      </c>
      <c r="E32" s="44" t="s">
        <v>34</v>
      </c>
      <c r="F32" s="6"/>
      <c r="G32" s="6"/>
      <c r="H32" s="6"/>
      <c r="I32" s="44"/>
      <c r="J32" s="44"/>
      <c r="K32" s="44" t="s">
        <v>35</v>
      </c>
      <c r="L32" s="45">
        <f t="shared" si="0"/>
        <v>4</v>
      </c>
      <c r="M32" s="5"/>
      <c r="N32" s="5"/>
    </row>
    <row r="33" spans="1:14" ht="15" customHeight="1">
      <c r="A33" s="6">
        <v>30</v>
      </c>
      <c r="B33" s="47" t="s">
        <v>161</v>
      </c>
      <c r="C33" s="44" t="s">
        <v>38</v>
      </c>
      <c r="D33" s="44" t="s">
        <v>36</v>
      </c>
      <c r="E33" s="44" t="s">
        <v>42</v>
      </c>
      <c r="F33" s="44"/>
      <c r="G33" s="44"/>
      <c r="H33" s="44"/>
      <c r="I33" s="44"/>
      <c r="J33" s="44"/>
      <c r="K33" s="44"/>
      <c r="L33" s="45">
        <f t="shared" si="0"/>
        <v>3</v>
      </c>
      <c r="M33" s="5"/>
      <c r="N33" s="5"/>
    </row>
    <row r="34" spans="1:14" ht="15" customHeight="1">
      <c r="A34" s="6">
        <v>31</v>
      </c>
      <c r="B34" s="47" t="s">
        <v>163</v>
      </c>
      <c r="C34" s="44" t="s">
        <v>40</v>
      </c>
      <c r="D34" s="44" t="s">
        <v>38</v>
      </c>
      <c r="E34" s="44"/>
      <c r="F34" s="44" t="s">
        <v>18</v>
      </c>
      <c r="G34" s="44" t="s">
        <v>52</v>
      </c>
      <c r="H34" s="44" t="s">
        <v>89</v>
      </c>
      <c r="I34" s="44"/>
      <c r="J34" s="44"/>
      <c r="K34" s="44"/>
      <c r="L34" s="45">
        <f t="shared" si="0"/>
        <v>5</v>
      </c>
      <c r="M34" s="5"/>
      <c r="N34" s="5"/>
    </row>
    <row r="35" spans="1:14" ht="15" customHeight="1">
      <c r="A35" s="6">
        <v>32</v>
      </c>
      <c r="B35" s="47" t="s">
        <v>160</v>
      </c>
      <c r="C35" s="44" t="s">
        <v>34</v>
      </c>
      <c r="D35" s="44" t="s">
        <v>41</v>
      </c>
      <c r="E35" s="44" t="s">
        <v>38</v>
      </c>
      <c r="F35" s="44"/>
      <c r="G35" s="44"/>
      <c r="H35" s="44"/>
      <c r="I35" s="44"/>
      <c r="J35" s="44"/>
      <c r="K35" s="44"/>
      <c r="L35" s="45">
        <f t="shared" si="0"/>
        <v>3</v>
      </c>
      <c r="M35" s="5"/>
      <c r="N35" s="5"/>
    </row>
    <row r="36" spans="1:14" ht="15" customHeight="1">
      <c r="A36" s="6">
        <v>33</v>
      </c>
      <c r="B36" s="47" t="s">
        <v>162</v>
      </c>
      <c r="C36" s="44" t="s">
        <v>31</v>
      </c>
      <c r="D36" s="44" t="s">
        <v>50</v>
      </c>
      <c r="E36" s="44" t="s">
        <v>41</v>
      </c>
      <c r="F36" s="44"/>
      <c r="G36" s="44"/>
      <c r="H36" s="44"/>
      <c r="I36" s="44"/>
      <c r="J36" s="44"/>
      <c r="K36" s="44"/>
      <c r="L36" s="45">
        <f t="shared" si="0"/>
        <v>3</v>
      </c>
      <c r="M36" s="5"/>
      <c r="N36" s="5"/>
    </row>
    <row r="37" spans="1:13" ht="15" customHeight="1">
      <c r="A37" s="6"/>
      <c r="B37" s="7" t="s">
        <v>105</v>
      </c>
      <c r="C37" s="44">
        <f>33-COUNTIF(C4:C36,"")</f>
        <v>18</v>
      </c>
      <c r="D37" s="44">
        <f aca="true" t="shared" si="1" ref="D37:K37">33-COUNTIF(D4:D36,"")</f>
        <v>18</v>
      </c>
      <c r="E37" s="44">
        <f>33-COUNTIF(E4:E36,"")</f>
        <v>22</v>
      </c>
      <c r="F37" s="44">
        <f>33-COUNTIF(F4:F36,"")</f>
        <v>8</v>
      </c>
      <c r="G37" s="44">
        <f>33-COUNTIF(G4:G36,"")</f>
        <v>8</v>
      </c>
      <c r="H37" s="44">
        <f>33-COUNTIF(H4:H36,"")</f>
        <v>10</v>
      </c>
      <c r="I37" s="44">
        <f t="shared" si="1"/>
        <v>9</v>
      </c>
      <c r="J37" s="44">
        <f t="shared" si="1"/>
        <v>9</v>
      </c>
      <c r="K37" s="44">
        <f t="shared" si="1"/>
        <v>9</v>
      </c>
      <c r="L37" s="45">
        <f>SUM(C37:K37)</f>
        <v>111</v>
      </c>
      <c r="M37" s="7">
        <f>SUM(L4:L36)</f>
        <v>111</v>
      </c>
    </row>
    <row r="38" spans="2:12" ht="12" customHeight="1">
      <c r="B38" s="9" t="s">
        <v>151</v>
      </c>
      <c r="K38" s="52"/>
      <c r="L38" s="52"/>
    </row>
    <row r="39" ht="12" customHeight="1">
      <c r="B39" s="10" t="s">
        <v>152</v>
      </c>
    </row>
    <row r="40" ht="15" customHeight="1">
      <c r="B40" s="10"/>
    </row>
    <row r="41" spans="2:12" ht="15" customHeight="1">
      <c r="B41" s="10"/>
      <c r="K41" s="51"/>
      <c r="L41" s="51"/>
    </row>
    <row r="52" ht="15" customHeight="1">
      <c r="N52" s="3">
        <f>344/30</f>
        <v>11.466666666666667</v>
      </c>
    </row>
  </sheetData>
  <sheetProtection/>
  <mergeCells count="9">
    <mergeCell ref="K41:L41"/>
    <mergeCell ref="L2:L3"/>
    <mergeCell ref="K38:L38"/>
    <mergeCell ref="I2:J2"/>
    <mergeCell ref="A1:L1"/>
    <mergeCell ref="A2:A3"/>
    <mergeCell ref="B2:B3"/>
    <mergeCell ref="C2:E2"/>
    <mergeCell ref="F2:H2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K9" sqref="K9"/>
    </sheetView>
  </sheetViews>
  <sheetFormatPr defaultColWidth="8.796875" defaultRowHeight="18" customHeight="1"/>
  <cols>
    <col min="1" max="1" width="6.69921875" style="2" customWidth="1"/>
    <col min="2" max="2" width="9.59765625" style="2" customWidth="1"/>
    <col min="3" max="16384" width="9" style="2" customWidth="1"/>
  </cols>
  <sheetData>
    <row r="1" spans="1:13" ht="27.75" customHeight="1">
      <c r="A1" s="56" t="s">
        <v>139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9"/>
      <c r="M1" s="39"/>
    </row>
    <row r="2" spans="1:13" ht="27.75" customHeight="1">
      <c r="A2" s="59" t="s">
        <v>0</v>
      </c>
      <c r="B2" s="60" t="s">
        <v>44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7.75" customHeight="1">
      <c r="A3" s="59"/>
      <c r="B3" s="59"/>
      <c r="C3" s="4" t="s">
        <v>125</v>
      </c>
      <c r="D3" s="4" t="s">
        <v>102</v>
      </c>
      <c r="E3" s="4" t="s">
        <v>19</v>
      </c>
      <c r="F3" s="4" t="s">
        <v>15</v>
      </c>
      <c r="G3" s="4" t="s">
        <v>29</v>
      </c>
      <c r="H3" s="4" t="s">
        <v>28</v>
      </c>
      <c r="I3" s="4" t="s">
        <v>28</v>
      </c>
      <c r="J3" s="4" t="s">
        <v>30</v>
      </c>
      <c r="K3" s="4" t="s">
        <v>30</v>
      </c>
      <c r="L3" s="4" t="s">
        <v>18</v>
      </c>
      <c r="M3" s="4" t="s">
        <v>16</v>
      </c>
    </row>
    <row r="4" spans="1:13" ht="29.25" customHeight="1">
      <c r="A4" s="1">
        <v>1</v>
      </c>
      <c r="B4" s="1" t="s">
        <v>55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9.25" customHeight="1">
      <c r="A5" s="1">
        <v>2</v>
      </c>
      <c r="B5" s="1" t="s">
        <v>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9.25" customHeight="1">
      <c r="A6" s="1">
        <v>3</v>
      </c>
      <c r="B6" s="1" t="s">
        <v>57</v>
      </c>
      <c r="C6" s="1"/>
      <c r="D6" s="1"/>
      <c r="F6" s="1"/>
      <c r="G6" s="1"/>
      <c r="H6" s="1"/>
      <c r="I6" s="1"/>
      <c r="J6" s="1"/>
      <c r="K6" s="1"/>
      <c r="L6" s="1"/>
      <c r="M6" s="1"/>
    </row>
    <row r="7" spans="1:13" ht="29.25" customHeight="1">
      <c r="A7" s="1">
        <v>4</v>
      </c>
      <c r="B7" s="1" t="s">
        <v>58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29.25" customHeight="1">
      <c r="A8" s="1">
        <v>5</v>
      </c>
      <c r="B8" s="1" t="s">
        <v>59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9.25" customHeight="1">
      <c r="A9" s="1">
        <v>6</v>
      </c>
      <c r="B9" s="1" t="s">
        <v>128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9.25" customHeight="1">
      <c r="A10" s="1">
        <v>7</v>
      </c>
      <c r="B10" s="1" t="s">
        <v>129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9.25" customHeight="1">
      <c r="A11" s="1">
        <v>8</v>
      </c>
      <c r="B11" s="1" t="s">
        <v>130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29.25" customHeight="1">
      <c r="A12" s="1">
        <v>9</v>
      </c>
      <c r="B12" s="1" t="s">
        <v>131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9.25" customHeight="1">
      <c r="A13" s="1">
        <v>10</v>
      </c>
      <c r="B13" s="1" t="s">
        <v>132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9.25" customHeight="1">
      <c r="A14" s="1">
        <v>11</v>
      </c>
      <c r="B14" s="1" t="s">
        <v>133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9.25" customHeight="1">
      <c r="A15" s="1">
        <v>12</v>
      </c>
      <c r="B15" s="1" t="s">
        <v>134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9.25" customHeight="1">
      <c r="A16" s="1">
        <v>13</v>
      </c>
      <c r="B16" s="1" t="s">
        <v>106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9.25" customHeight="1">
      <c r="A17" s="1">
        <v>14</v>
      </c>
      <c r="B17" s="1" t="s">
        <v>107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9.25" customHeight="1">
      <c r="A18" s="1">
        <v>15</v>
      </c>
      <c r="B18" s="1" t="s">
        <v>108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9.25" customHeight="1">
      <c r="A19" s="1">
        <v>16</v>
      </c>
      <c r="B19" s="1" t="s">
        <v>109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6" ht="33.75" customHeight="1">
      <c r="A20" s="55"/>
      <c r="B20" s="55"/>
      <c r="C20" s="55"/>
      <c r="D20" s="55"/>
      <c r="E20" s="55"/>
      <c r="F20" s="55"/>
    </row>
    <row r="21" spans="1:13" ht="27.75" customHeight="1">
      <c r="A21" s="56" t="str">
        <f>A1</f>
        <v>   THEO DÕI VÀO ĐIỂM KHẢO SÁT CHẤT LƯỢNG HỌC KÌ I. NĂM HỌC 2017 - 2018 Khối </v>
      </c>
      <c r="B21" s="57"/>
      <c r="C21" s="57"/>
      <c r="D21" s="57"/>
      <c r="E21" s="57"/>
      <c r="F21" s="57"/>
      <c r="G21" s="57"/>
      <c r="H21" s="57"/>
      <c r="I21" s="57"/>
      <c r="J21" s="58"/>
      <c r="K21" s="58"/>
      <c r="L21" s="39"/>
      <c r="M21" s="39"/>
    </row>
    <row r="22" spans="1:14" ht="27.75" customHeight="1">
      <c r="A22" s="59" t="s">
        <v>0</v>
      </c>
      <c r="B22" s="60" t="s">
        <v>44</v>
      </c>
      <c r="C22" s="50"/>
      <c r="D22" s="50"/>
      <c r="E22" s="61"/>
      <c r="F22" s="62"/>
      <c r="G22" s="61"/>
      <c r="H22" s="63"/>
      <c r="I22" s="62"/>
      <c r="J22" s="59"/>
      <c r="K22" s="59"/>
      <c r="L22" s="59"/>
      <c r="M22" s="61"/>
      <c r="N22" s="62"/>
    </row>
    <row r="23" spans="1:14" ht="27.75" customHeight="1">
      <c r="A23" s="59"/>
      <c r="B23" s="59"/>
      <c r="C23" s="4" t="s">
        <v>125</v>
      </c>
      <c r="D23" s="4" t="s">
        <v>102</v>
      </c>
      <c r="E23" s="4" t="s">
        <v>19</v>
      </c>
      <c r="F23" s="4" t="s">
        <v>15</v>
      </c>
      <c r="G23" s="4" t="s">
        <v>29</v>
      </c>
      <c r="H23" s="4" t="s">
        <v>28</v>
      </c>
      <c r="I23" s="4" t="s">
        <v>28</v>
      </c>
      <c r="J23" s="4" t="s">
        <v>30</v>
      </c>
      <c r="K23" s="4" t="s">
        <v>30</v>
      </c>
      <c r="L23" s="4" t="s">
        <v>17</v>
      </c>
      <c r="M23" s="4" t="s">
        <v>18</v>
      </c>
      <c r="N23" s="4" t="s">
        <v>16</v>
      </c>
    </row>
    <row r="24" spans="1:14" ht="29.25" customHeight="1">
      <c r="A24" s="1">
        <v>1</v>
      </c>
      <c r="B24" s="1" t="s">
        <v>55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9.25" customHeight="1">
      <c r="A25" s="1">
        <v>2</v>
      </c>
      <c r="B25" s="1" t="s">
        <v>56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29.25" customHeight="1">
      <c r="A26" s="1">
        <v>3</v>
      </c>
      <c r="B26" s="1" t="s">
        <v>57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9.25" customHeight="1">
      <c r="A27" s="1">
        <v>4</v>
      </c>
      <c r="B27" s="1" t="s">
        <v>58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9.25" customHeight="1">
      <c r="A28" s="1">
        <v>5</v>
      </c>
      <c r="B28" s="1" t="s">
        <v>59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9.25" customHeight="1">
      <c r="A29" s="1">
        <v>6</v>
      </c>
      <c r="B29" s="1" t="s">
        <v>128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9.25" customHeight="1">
      <c r="A30" s="1">
        <v>7</v>
      </c>
      <c r="B30" s="1" t="s">
        <v>129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9.25" customHeight="1">
      <c r="A31" s="1">
        <v>8</v>
      </c>
      <c r="B31" s="1" t="s">
        <v>130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9.25" customHeight="1">
      <c r="A32" s="1">
        <v>9</v>
      </c>
      <c r="B32" s="1" t="s">
        <v>131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9.25" customHeight="1">
      <c r="A33" s="1">
        <v>10</v>
      </c>
      <c r="B33" s="1" t="s">
        <v>132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9.25" customHeight="1">
      <c r="A34" s="1">
        <v>11</v>
      </c>
      <c r="B34" s="1" t="s">
        <v>133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9.25" customHeight="1">
      <c r="A35" s="1">
        <v>12</v>
      </c>
      <c r="B35" s="1" t="s">
        <v>134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9.25" customHeight="1">
      <c r="A36" s="1">
        <v>13</v>
      </c>
      <c r="B36" s="1" t="s">
        <v>106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25" customHeight="1">
      <c r="A37" s="1">
        <v>14</v>
      </c>
      <c r="B37" s="1" t="s">
        <v>107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25" customHeight="1">
      <c r="A38" s="1">
        <v>15</v>
      </c>
      <c r="B38" s="1" t="s">
        <v>108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25" customHeight="1">
      <c r="A39" s="1">
        <v>16</v>
      </c>
      <c r="B39" s="1" t="s">
        <v>109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6" ht="33.75" customHeight="1">
      <c r="A40" s="55"/>
      <c r="B40" s="55"/>
      <c r="C40" s="55"/>
      <c r="D40" s="55"/>
      <c r="E40" s="55"/>
      <c r="F40" s="55"/>
    </row>
    <row r="41" ht="11.25" customHeight="1"/>
    <row r="42" ht="11.25" customHeight="1"/>
    <row r="43" ht="11.25" customHeight="1"/>
  </sheetData>
  <sheetProtection/>
  <mergeCells count="18">
    <mergeCell ref="M22:N22"/>
    <mergeCell ref="A1:K1"/>
    <mergeCell ref="A2:A3"/>
    <mergeCell ref="B2:B3"/>
    <mergeCell ref="C2:D2"/>
    <mergeCell ref="E2:F2"/>
    <mergeCell ref="G2:I2"/>
    <mergeCell ref="J2:K2"/>
    <mergeCell ref="A40:F40"/>
    <mergeCell ref="L2:M2"/>
    <mergeCell ref="A20:F20"/>
    <mergeCell ref="A21:K21"/>
    <mergeCell ref="A22:A23"/>
    <mergeCell ref="B22:B23"/>
    <mergeCell ref="C22:D22"/>
    <mergeCell ref="E22:F22"/>
    <mergeCell ref="G22:I22"/>
    <mergeCell ref="J22:L22"/>
  </mergeCells>
  <printOptions/>
  <pageMargins left="0.68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H40" sqref="H40"/>
    </sheetView>
  </sheetViews>
  <sheetFormatPr defaultColWidth="8.796875" defaultRowHeight="15" customHeight="1"/>
  <cols>
    <col min="1" max="1" width="4.5" style="3" customWidth="1"/>
    <col min="2" max="2" width="8.5" style="3" customWidth="1"/>
    <col min="3" max="24" width="5.5" style="3" customWidth="1"/>
    <col min="25" max="26" width="6.69921875" style="3" customWidth="1"/>
    <col min="27" max="16384" width="9" style="3" customWidth="1"/>
  </cols>
  <sheetData>
    <row r="1" spans="1:26" s="8" customFormat="1" ht="15" customHeight="1">
      <c r="A1" s="49" t="s">
        <v>121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"/>
      <c r="Z1" s="5"/>
    </row>
    <row r="2" spans="1:26" ht="15" customHeight="1">
      <c r="A2" s="50" t="s">
        <v>0</v>
      </c>
      <c r="B2" s="50" t="s">
        <v>1</v>
      </c>
      <c r="C2" s="50" t="s">
        <v>122</v>
      </c>
      <c r="D2" s="50"/>
      <c r="E2" s="50" t="s">
        <v>123</v>
      </c>
      <c r="F2" s="50"/>
      <c r="G2" s="50" t="s">
        <v>124</v>
      </c>
      <c r="H2" s="50"/>
      <c r="I2" s="50" t="s">
        <v>98</v>
      </c>
      <c r="J2" s="50"/>
      <c r="K2" s="50"/>
      <c r="L2" s="50" t="s">
        <v>99</v>
      </c>
      <c r="M2" s="50"/>
      <c r="N2" s="50"/>
      <c r="O2" s="50" t="s">
        <v>46</v>
      </c>
      <c r="P2" s="50"/>
      <c r="Q2" s="50" t="s">
        <v>47</v>
      </c>
      <c r="R2" s="50"/>
      <c r="S2" s="50"/>
      <c r="T2" s="50" t="s">
        <v>100</v>
      </c>
      <c r="U2" s="50"/>
      <c r="V2" s="50" t="s">
        <v>101</v>
      </c>
      <c r="W2" s="50"/>
      <c r="X2" s="50" t="s">
        <v>20</v>
      </c>
      <c r="Y2" s="5"/>
      <c r="Z2" s="5"/>
    </row>
    <row r="3" spans="1:26" ht="15" customHeight="1">
      <c r="A3" s="50"/>
      <c r="B3" s="50"/>
      <c r="C3" s="4" t="s">
        <v>125</v>
      </c>
      <c r="D3" s="4" t="s">
        <v>102</v>
      </c>
      <c r="E3" s="4" t="s">
        <v>19</v>
      </c>
      <c r="F3" s="4" t="s">
        <v>15</v>
      </c>
      <c r="G3" s="4" t="s">
        <v>19</v>
      </c>
      <c r="H3" s="4" t="s">
        <v>15</v>
      </c>
      <c r="I3" s="4" t="s">
        <v>29</v>
      </c>
      <c r="J3" s="4" t="s">
        <v>28</v>
      </c>
      <c r="K3" s="4" t="s">
        <v>28</v>
      </c>
      <c r="L3" s="4" t="s">
        <v>29</v>
      </c>
      <c r="M3" s="4" t="s">
        <v>28</v>
      </c>
      <c r="N3" s="4" t="s">
        <v>28</v>
      </c>
      <c r="O3" s="4" t="s">
        <v>30</v>
      </c>
      <c r="P3" s="4" t="s">
        <v>30</v>
      </c>
      <c r="Q3" s="4" t="s">
        <v>30</v>
      </c>
      <c r="R3" s="4" t="s">
        <v>30</v>
      </c>
      <c r="S3" s="4" t="s">
        <v>17</v>
      </c>
      <c r="T3" s="4" t="s">
        <v>18</v>
      </c>
      <c r="U3" s="4" t="s">
        <v>16</v>
      </c>
      <c r="V3" s="4" t="s">
        <v>18</v>
      </c>
      <c r="W3" s="4" t="s">
        <v>16</v>
      </c>
      <c r="X3" s="50"/>
      <c r="Y3" s="5"/>
      <c r="Z3" s="5"/>
    </row>
    <row r="4" spans="1:26" ht="15" customHeight="1">
      <c r="A4" s="6">
        <v>1</v>
      </c>
      <c r="B4" s="6" t="s">
        <v>7</v>
      </c>
      <c r="C4" s="6"/>
      <c r="D4" s="6"/>
      <c r="E4" s="6" t="s">
        <v>89</v>
      </c>
      <c r="F4" s="6" t="s">
        <v>40</v>
      </c>
      <c r="G4" s="6"/>
      <c r="H4" s="6"/>
      <c r="I4" s="6" t="s">
        <v>31</v>
      </c>
      <c r="J4" s="6" t="s">
        <v>51</v>
      </c>
      <c r="K4" s="6" t="s">
        <v>51</v>
      </c>
      <c r="L4" s="6" t="s">
        <v>40</v>
      </c>
      <c r="M4" s="6" t="s">
        <v>41</v>
      </c>
      <c r="N4" s="6" t="s">
        <v>41</v>
      </c>
      <c r="O4" s="24"/>
      <c r="P4" s="24"/>
      <c r="Q4" s="24"/>
      <c r="R4" s="24"/>
      <c r="S4" s="6"/>
      <c r="T4" s="6" t="s">
        <v>40</v>
      </c>
      <c r="U4" s="6" t="s">
        <v>36</v>
      </c>
      <c r="V4" s="6" t="s">
        <v>33</v>
      </c>
      <c r="W4" s="6" t="s">
        <v>42</v>
      </c>
      <c r="X4" s="7">
        <f aca="true" t="shared" si="0" ref="X4:X33">21-COUNTIF(C4:W4,"")</f>
        <v>12</v>
      </c>
      <c r="Y4" s="5"/>
      <c r="Z4" s="5"/>
    </row>
    <row r="5" spans="1:26" ht="15" customHeight="1">
      <c r="A5" s="6">
        <v>2</v>
      </c>
      <c r="B5" s="6" t="s">
        <v>11</v>
      </c>
      <c r="C5" s="40" t="s">
        <v>39</v>
      </c>
      <c r="D5" s="40" t="s">
        <v>92</v>
      </c>
      <c r="E5" s="40" t="s">
        <v>41</v>
      </c>
      <c r="F5" s="40" t="s">
        <v>31</v>
      </c>
      <c r="G5" s="40" t="s">
        <v>51</v>
      </c>
      <c r="H5" s="40" t="s">
        <v>36</v>
      </c>
      <c r="I5" s="6" t="s">
        <v>89</v>
      </c>
      <c r="J5" s="6" t="s">
        <v>52</v>
      </c>
      <c r="K5" s="6" t="s">
        <v>52</v>
      </c>
      <c r="L5" s="6" t="s">
        <v>39</v>
      </c>
      <c r="M5" s="6" t="s">
        <v>36</v>
      </c>
      <c r="N5" s="6" t="s">
        <v>36</v>
      </c>
      <c r="O5" s="24"/>
      <c r="P5" s="24"/>
      <c r="Q5" s="24"/>
      <c r="R5" s="24"/>
      <c r="X5" s="7">
        <f>21-COUNTIF(C5:W5,"")</f>
        <v>12</v>
      </c>
      <c r="Y5" s="5"/>
      <c r="Z5" s="5"/>
    </row>
    <row r="6" spans="1:26" ht="15" customHeight="1">
      <c r="A6" s="6">
        <v>3</v>
      </c>
      <c r="B6" s="6" t="s">
        <v>6</v>
      </c>
      <c r="C6" s="6" t="s">
        <v>51</v>
      </c>
      <c r="D6" s="6" t="s">
        <v>41</v>
      </c>
      <c r="E6" s="6"/>
      <c r="F6" s="6"/>
      <c r="G6" s="6" t="s">
        <v>40</v>
      </c>
      <c r="H6" s="6" t="s">
        <v>33</v>
      </c>
      <c r="I6" s="6" t="s">
        <v>91</v>
      </c>
      <c r="J6" s="6" t="s">
        <v>42</v>
      </c>
      <c r="K6" s="6" t="s">
        <v>42</v>
      </c>
      <c r="L6" s="6" t="s">
        <v>38</v>
      </c>
      <c r="M6" s="6" t="s">
        <v>35</v>
      </c>
      <c r="N6" s="6" t="s">
        <v>35</v>
      </c>
      <c r="O6" s="24"/>
      <c r="P6" s="24"/>
      <c r="Q6" s="24"/>
      <c r="R6" s="24"/>
      <c r="S6" s="6"/>
      <c r="T6" s="6" t="s">
        <v>50</v>
      </c>
      <c r="U6" s="6" t="s">
        <v>89</v>
      </c>
      <c r="V6" s="6"/>
      <c r="W6" s="6"/>
      <c r="X6" s="7">
        <f t="shared" si="0"/>
        <v>12</v>
      </c>
      <c r="Y6" s="5"/>
      <c r="Z6" s="5"/>
    </row>
    <row r="7" spans="1:26" ht="15" customHeight="1">
      <c r="A7" s="6">
        <v>4</v>
      </c>
      <c r="B7" s="6" t="s">
        <v>13</v>
      </c>
      <c r="C7" s="6"/>
      <c r="D7" s="6"/>
      <c r="E7" s="6" t="s">
        <v>92</v>
      </c>
      <c r="F7" s="6" t="s">
        <v>35</v>
      </c>
      <c r="G7" s="6" t="s">
        <v>38</v>
      </c>
      <c r="H7" s="6" t="s">
        <v>32</v>
      </c>
      <c r="I7" s="6" t="s">
        <v>92</v>
      </c>
      <c r="J7" s="6" t="s">
        <v>41</v>
      </c>
      <c r="K7" s="6" t="s">
        <v>41</v>
      </c>
      <c r="L7" s="6" t="s">
        <v>36</v>
      </c>
      <c r="M7" s="6" t="s">
        <v>89</v>
      </c>
      <c r="N7" s="6" t="s">
        <v>89</v>
      </c>
      <c r="O7" s="24"/>
      <c r="P7" s="24"/>
      <c r="Q7" s="24"/>
      <c r="R7" s="24"/>
      <c r="S7" s="6"/>
      <c r="T7" s="6" t="s">
        <v>38</v>
      </c>
      <c r="U7" s="6" t="s">
        <v>51</v>
      </c>
      <c r="V7" s="6"/>
      <c r="W7" s="6"/>
      <c r="X7" s="7">
        <f t="shared" si="0"/>
        <v>12</v>
      </c>
      <c r="Y7" s="5"/>
      <c r="Z7" s="5"/>
    </row>
    <row r="8" spans="1:26" ht="15" customHeight="1">
      <c r="A8" s="6">
        <v>5</v>
      </c>
      <c r="B8" s="6" t="s">
        <v>9</v>
      </c>
      <c r="C8" s="6"/>
      <c r="D8" s="24"/>
      <c r="E8" s="6" t="s">
        <v>51</v>
      </c>
      <c r="F8" s="6" t="s">
        <v>38</v>
      </c>
      <c r="G8" s="6" t="s">
        <v>39</v>
      </c>
      <c r="H8" s="6" t="s">
        <v>31</v>
      </c>
      <c r="I8" s="6" t="s">
        <v>50</v>
      </c>
      <c r="J8" s="6" t="s">
        <v>40</v>
      </c>
      <c r="K8" s="6" t="s">
        <v>40</v>
      </c>
      <c r="L8" s="6" t="s">
        <v>35</v>
      </c>
      <c r="M8" s="6" t="s">
        <v>51</v>
      </c>
      <c r="N8" s="6" t="s">
        <v>51</v>
      </c>
      <c r="O8" s="24"/>
      <c r="P8" s="24"/>
      <c r="Q8" s="24"/>
      <c r="R8" s="24"/>
      <c r="S8" s="22"/>
      <c r="T8" s="6" t="s">
        <v>39</v>
      </c>
      <c r="U8" s="6" t="s">
        <v>52</v>
      </c>
      <c r="V8" s="6"/>
      <c r="W8" s="6"/>
      <c r="X8" s="7">
        <f t="shared" si="0"/>
        <v>12</v>
      </c>
      <c r="Y8" s="5"/>
      <c r="Z8" s="5"/>
    </row>
    <row r="9" spans="1:26" ht="15" customHeight="1">
      <c r="A9" s="6">
        <v>6</v>
      </c>
      <c r="B9" s="6" t="s">
        <v>10</v>
      </c>
      <c r="C9" s="6"/>
      <c r="D9" s="24"/>
      <c r="E9" s="6" t="s">
        <v>52</v>
      </c>
      <c r="F9" s="6" t="s">
        <v>33</v>
      </c>
      <c r="G9" s="6"/>
      <c r="H9" s="6"/>
      <c r="I9" s="6" t="s">
        <v>36</v>
      </c>
      <c r="J9" s="6" t="s">
        <v>39</v>
      </c>
      <c r="K9" s="6" t="s">
        <v>39</v>
      </c>
      <c r="L9" s="6" t="s">
        <v>89</v>
      </c>
      <c r="M9" s="6" t="s">
        <v>52</v>
      </c>
      <c r="N9" s="6" t="s">
        <v>52</v>
      </c>
      <c r="O9" s="24"/>
      <c r="P9" s="24"/>
      <c r="Q9" s="24"/>
      <c r="R9" s="24"/>
      <c r="S9" s="22"/>
      <c r="T9" s="6" t="s">
        <v>91</v>
      </c>
      <c r="U9" s="6" t="s">
        <v>42</v>
      </c>
      <c r="V9" s="6" t="s">
        <v>52</v>
      </c>
      <c r="W9" s="6" t="s">
        <v>33</v>
      </c>
      <c r="X9" s="7">
        <f t="shared" si="0"/>
        <v>12</v>
      </c>
      <c r="Y9" s="5"/>
      <c r="Z9" s="5"/>
    </row>
    <row r="10" spans="1:26" ht="15" customHeight="1">
      <c r="A10" s="6">
        <v>7</v>
      </c>
      <c r="B10" s="6" t="s">
        <v>14</v>
      </c>
      <c r="C10" s="6"/>
      <c r="D10" s="24"/>
      <c r="E10" s="6" t="s">
        <v>42</v>
      </c>
      <c r="F10" s="6" t="s">
        <v>32</v>
      </c>
      <c r="G10" s="6" t="s">
        <v>50</v>
      </c>
      <c r="H10" s="6" t="s">
        <v>39</v>
      </c>
      <c r="I10" s="6" t="s">
        <v>35</v>
      </c>
      <c r="J10" s="6" t="s">
        <v>38</v>
      </c>
      <c r="K10" s="6" t="s">
        <v>38</v>
      </c>
      <c r="L10" s="6" t="s">
        <v>51</v>
      </c>
      <c r="M10" s="6" t="s">
        <v>42</v>
      </c>
      <c r="N10" s="6" t="s">
        <v>42</v>
      </c>
      <c r="O10" s="24"/>
      <c r="P10" s="24"/>
      <c r="Q10" s="24"/>
      <c r="R10" s="24"/>
      <c r="S10" s="22"/>
      <c r="T10" s="6" t="s">
        <v>41</v>
      </c>
      <c r="U10" s="6" t="s">
        <v>33</v>
      </c>
      <c r="V10" s="6"/>
      <c r="W10" s="6"/>
      <c r="X10" s="7">
        <f t="shared" si="0"/>
        <v>12</v>
      </c>
      <c r="Y10" s="5"/>
      <c r="Z10" s="5"/>
    </row>
    <row r="11" spans="1:26" ht="15" customHeight="1">
      <c r="A11" s="6">
        <v>8</v>
      </c>
      <c r="B11" s="6" t="s">
        <v>22</v>
      </c>
      <c r="C11" s="6"/>
      <c r="D11" s="6"/>
      <c r="G11" s="6"/>
      <c r="H11" s="6"/>
      <c r="I11" s="6" t="s">
        <v>33</v>
      </c>
      <c r="J11" s="6" t="s">
        <v>36</v>
      </c>
      <c r="K11" s="6" t="s">
        <v>36</v>
      </c>
      <c r="L11" s="6" t="s">
        <v>52</v>
      </c>
      <c r="M11" s="6"/>
      <c r="N11" s="6"/>
      <c r="O11" s="6"/>
      <c r="P11" s="6"/>
      <c r="Q11" s="6"/>
      <c r="R11" s="6"/>
      <c r="S11" s="22"/>
      <c r="T11" s="40" t="s">
        <v>92</v>
      </c>
      <c r="U11" s="40" t="s">
        <v>35</v>
      </c>
      <c r="V11" s="6"/>
      <c r="W11" s="6" t="s">
        <v>89</v>
      </c>
      <c r="X11" s="7">
        <f t="shared" si="0"/>
        <v>7</v>
      </c>
      <c r="Y11" s="5"/>
      <c r="Z11" s="5"/>
    </row>
    <row r="12" spans="1:26" ht="15" customHeight="1">
      <c r="A12" s="6">
        <v>9</v>
      </c>
      <c r="B12" s="6" t="s">
        <v>23</v>
      </c>
      <c r="E12" s="24"/>
      <c r="F12" s="6"/>
      <c r="G12" s="24"/>
      <c r="H12" s="6"/>
      <c r="I12" s="6" t="s">
        <v>32</v>
      </c>
      <c r="J12" s="6" t="s">
        <v>35</v>
      </c>
      <c r="K12" s="6" t="s">
        <v>35</v>
      </c>
      <c r="L12" s="6" t="s">
        <v>42</v>
      </c>
      <c r="M12" s="6" t="s">
        <v>33</v>
      </c>
      <c r="N12" s="6" t="s">
        <v>33</v>
      </c>
      <c r="O12" s="6" t="s">
        <v>41</v>
      </c>
      <c r="P12" s="6" t="s">
        <v>41</v>
      </c>
      <c r="Q12" s="6"/>
      <c r="R12" s="6"/>
      <c r="S12" s="6"/>
      <c r="T12" s="6" t="s">
        <v>89</v>
      </c>
      <c r="U12" s="6" t="s">
        <v>31</v>
      </c>
      <c r="V12" s="40" t="s">
        <v>36</v>
      </c>
      <c r="W12" s="40" t="s">
        <v>91</v>
      </c>
      <c r="X12" s="7">
        <f>21-COUNTIF(C12:W12,"")</f>
        <v>12</v>
      </c>
      <c r="Y12" s="5"/>
      <c r="Z12" s="5"/>
    </row>
    <row r="13" spans="1:26" ht="15" customHeight="1">
      <c r="A13" s="6">
        <v>10</v>
      </c>
      <c r="B13" s="6" t="s">
        <v>110</v>
      </c>
      <c r="C13" s="6" t="s">
        <v>38</v>
      </c>
      <c r="D13" s="6" t="s">
        <v>50</v>
      </c>
      <c r="E13" s="24"/>
      <c r="F13" s="6"/>
      <c r="G13" s="24"/>
      <c r="H13" s="6"/>
      <c r="I13" s="6" t="s">
        <v>51</v>
      </c>
      <c r="J13" s="6" t="s">
        <v>89</v>
      </c>
      <c r="K13" s="6" t="s">
        <v>89</v>
      </c>
      <c r="L13" s="6" t="s">
        <v>41</v>
      </c>
      <c r="M13" s="6" t="s">
        <v>32</v>
      </c>
      <c r="N13" s="6" t="s">
        <v>32</v>
      </c>
      <c r="O13" s="6" t="s">
        <v>36</v>
      </c>
      <c r="P13" s="6" t="s">
        <v>36</v>
      </c>
      <c r="Q13" s="6"/>
      <c r="R13" s="6"/>
      <c r="S13" s="22"/>
      <c r="T13" s="6" t="s">
        <v>35</v>
      </c>
      <c r="U13" s="6" t="s">
        <v>40</v>
      </c>
      <c r="V13" s="6"/>
      <c r="W13" s="6"/>
      <c r="X13" s="7">
        <f t="shared" si="0"/>
        <v>12</v>
      </c>
      <c r="Y13" s="5"/>
      <c r="Z13" s="5"/>
    </row>
    <row r="14" spans="1:26" ht="15" customHeight="1">
      <c r="A14" s="6">
        <v>11</v>
      </c>
      <c r="B14" s="6" t="s">
        <v>43</v>
      </c>
      <c r="C14" s="6"/>
      <c r="D14" s="6"/>
      <c r="E14" s="6"/>
      <c r="F14" s="6"/>
      <c r="G14" s="6"/>
      <c r="H14" s="6"/>
      <c r="I14" s="24" t="s">
        <v>103</v>
      </c>
      <c r="J14" s="6"/>
      <c r="K14" s="6"/>
      <c r="L14" s="24" t="s">
        <v>103</v>
      </c>
      <c r="M14" s="6" t="s">
        <v>31</v>
      </c>
      <c r="N14" s="6" t="s">
        <v>31</v>
      </c>
      <c r="O14" s="6" t="s">
        <v>35</v>
      </c>
      <c r="P14" s="6" t="s">
        <v>35</v>
      </c>
      <c r="Q14" s="6" t="s">
        <v>41</v>
      </c>
      <c r="R14" s="6" t="s">
        <v>41</v>
      </c>
      <c r="S14" s="6" t="s">
        <v>92</v>
      </c>
      <c r="T14" s="6" t="s">
        <v>51</v>
      </c>
      <c r="U14" s="6" t="s">
        <v>92</v>
      </c>
      <c r="V14" s="6" t="s">
        <v>32</v>
      </c>
      <c r="X14" s="7">
        <f t="shared" si="0"/>
        <v>12</v>
      </c>
      <c r="Y14" s="5"/>
      <c r="Z14" s="5"/>
    </row>
    <row r="15" spans="1:26" ht="15" customHeight="1">
      <c r="A15" s="6">
        <v>12</v>
      </c>
      <c r="B15" s="6" t="s">
        <v>111</v>
      </c>
      <c r="C15" s="6" t="s">
        <v>42</v>
      </c>
      <c r="D15" s="6" t="s">
        <v>31</v>
      </c>
      <c r="E15" s="6"/>
      <c r="F15" s="6"/>
      <c r="I15" s="24" t="s">
        <v>103</v>
      </c>
      <c r="J15" s="6"/>
      <c r="K15" s="6"/>
      <c r="L15" s="24" t="s">
        <v>103</v>
      </c>
      <c r="M15" s="6" t="s">
        <v>91</v>
      </c>
      <c r="N15" s="6" t="s">
        <v>91</v>
      </c>
      <c r="O15" s="6" t="s">
        <v>52</v>
      </c>
      <c r="P15" s="6" t="s">
        <v>52</v>
      </c>
      <c r="Q15" s="6"/>
      <c r="R15" s="6"/>
      <c r="S15" s="6"/>
      <c r="T15" s="6" t="s">
        <v>52</v>
      </c>
      <c r="U15" s="6" t="s">
        <v>50</v>
      </c>
      <c r="V15" s="6" t="s">
        <v>31</v>
      </c>
      <c r="W15" s="6" t="s">
        <v>35</v>
      </c>
      <c r="X15" s="7">
        <f t="shared" si="0"/>
        <v>12</v>
      </c>
      <c r="Y15" s="5"/>
      <c r="Z15" s="5"/>
    </row>
    <row r="16" spans="1:26" ht="15" customHeight="1">
      <c r="A16" s="6">
        <v>13</v>
      </c>
      <c r="B16" s="6" t="s">
        <v>60</v>
      </c>
      <c r="E16" s="6"/>
      <c r="F16" s="6"/>
      <c r="G16" s="6" t="s">
        <v>91</v>
      </c>
      <c r="H16" s="6" t="s">
        <v>35</v>
      </c>
      <c r="I16" s="24" t="s">
        <v>103</v>
      </c>
      <c r="J16" s="23" t="s">
        <v>50</v>
      </c>
      <c r="K16" s="23" t="s">
        <v>50</v>
      </c>
      <c r="L16" s="24" t="s">
        <v>103</v>
      </c>
      <c r="M16" s="6" t="s">
        <v>92</v>
      </c>
      <c r="N16" s="6" t="s">
        <v>92</v>
      </c>
      <c r="O16" s="6" t="s">
        <v>51</v>
      </c>
      <c r="P16" s="6" t="s">
        <v>51</v>
      </c>
      <c r="Q16" s="6"/>
      <c r="R16" s="6"/>
      <c r="S16" s="6"/>
      <c r="T16" s="6" t="s">
        <v>42</v>
      </c>
      <c r="U16" s="6" t="s">
        <v>38</v>
      </c>
      <c r="W16" s="6"/>
      <c r="X16" s="7">
        <f t="shared" si="0"/>
        <v>12</v>
      </c>
      <c r="Y16" s="5"/>
      <c r="Z16" s="5"/>
    </row>
    <row r="17" spans="1:26" ht="15" customHeight="1">
      <c r="A17" s="6">
        <v>14</v>
      </c>
      <c r="B17" s="6" t="s">
        <v>61</v>
      </c>
      <c r="C17" s="6" t="s">
        <v>37</v>
      </c>
      <c r="D17" s="6" t="s">
        <v>34</v>
      </c>
      <c r="E17" s="6" t="s">
        <v>32</v>
      </c>
      <c r="F17" s="6" t="s">
        <v>42</v>
      </c>
      <c r="I17" s="24" t="s">
        <v>103</v>
      </c>
      <c r="J17" s="6"/>
      <c r="K17" s="6"/>
      <c r="L17" s="24" t="s">
        <v>103</v>
      </c>
      <c r="M17" s="6" t="s">
        <v>50</v>
      </c>
      <c r="N17" s="6" t="s">
        <v>50</v>
      </c>
      <c r="Q17" s="6"/>
      <c r="R17" s="6"/>
      <c r="S17" s="6"/>
      <c r="T17" s="6" t="s">
        <v>33</v>
      </c>
      <c r="U17" s="6" t="s">
        <v>39</v>
      </c>
      <c r="V17" s="6" t="s">
        <v>35</v>
      </c>
      <c r="W17" s="6" t="s">
        <v>36</v>
      </c>
      <c r="X17" s="7">
        <f t="shared" si="0"/>
        <v>12</v>
      </c>
      <c r="Y17" s="5"/>
      <c r="Z17" s="5"/>
    </row>
    <row r="18" spans="1:26" ht="15" customHeight="1">
      <c r="A18" s="6">
        <v>15</v>
      </c>
      <c r="B18" s="6" t="s">
        <v>49</v>
      </c>
      <c r="C18" s="24"/>
      <c r="D18" s="6"/>
      <c r="E18" s="6" t="s">
        <v>40</v>
      </c>
      <c r="F18" s="6" t="s">
        <v>89</v>
      </c>
      <c r="I18" s="6"/>
      <c r="J18" s="24"/>
      <c r="K18" s="24"/>
      <c r="L18" s="6"/>
      <c r="M18" s="24"/>
      <c r="N18" s="24"/>
      <c r="O18" s="6" t="s">
        <v>42</v>
      </c>
      <c r="P18" s="6" t="s">
        <v>42</v>
      </c>
      <c r="Q18" s="6" t="s">
        <v>36</v>
      </c>
      <c r="R18" s="6" t="s">
        <v>36</v>
      </c>
      <c r="S18" s="40" t="s">
        <v>40</v>
      </c>
      <c r="T18" s="6" t="s">
        <v>32</v>
      </c>
      <c r="U18" s="6" t="s">
        <v>91</v>
      </c>
      <c r="V18" s="6" t="s">
        <v>51</v>
      </c>
      <c r="W18" s="6" t="s">
        <v>52</v>
      </c>
      <c r="X18" s="33">
        <f t="shared" si="0"/>
        <v>11</v>
      </c>
      <c r="Y18" s="5"/>
      <c r="Z18" s="5"/>
    </row>
    <row r="19" spans="1:26" ht="15" customHeight="1">
      <c r="A19" s="6">
        <v>16</v>
      </c>
      <c r="B19" s="6" t="s">
        <v>3</v>
      </c>
      <c r="C19" s="6" t="s">
        <v>36</v>
      </c>
      <c r="D19" s="6" t="s">
        <v>91</v>
      </c>
      <c r="E19" s="6" t="s">
        <v>39</v>
      </c>
      <c r="F19" s="6" t="s">
        <v>91</v>
      </c>
      <c r="G19" s="6" t="s">
        <v>89</v>
      </c>
      <c r="H19" s="6" t="s">
        <v>38</v>
      </c>
      <c r="I19" s="6"/>
      <c r="J19" s="24"/>
      <c r="K19" s="24"/>
      <c r="L19" s="6"/>
      <c r="M19" s="24"/>
      <c r="N19" s="24"/>
      <c r="O19" s="6" t="s">
        <v>33</v>
      </c>
      <c r="P19" s="6" t="s">
        <v>33</v>
      </c>
      <c r="Q19" s="6" t="s">
        <v>35</v>
      </c>
      <c r="R19" s="6" t="s">
        <v>35</v>
      </c>
      <c r="S19" s="6" t="s">
        <v>50</v>
      </c>
      <c r="T19" s="6"/>
      <c r="U19" s="6"/>
      <c r="V19" s="23"/>
      <c r="W19" s="6" t="s">
        <v>51</v>
      </c>
      <c r="X19" s="33">
        <f t="shared" si="0"/>
        <v>12</v>
      </c>
      <c r="Y19" s="5"/>
      <c r="Z19" s="5"/>
    </row>
    <row r="20" spans="1:26" ht="15" customHeight="1">
      <c r="A20" s="6">
        <v>17</v>
      </c>
      <c r="B20" s="6" t="s">
        <v>2</v>
      </c>
      <c r="C20" s="6" t="s">
        <v>33</v>
      </c>
      <c r="D20" s="6" t="s">
        <v>41</v>
      </c>
      <c r="E20" s="6" t="s">
        <v>38</v>
      </c>
      <c r="F20" s="6" t="s">
        <v>92</v>
      </c>
      <c r="G20" s="6" t="s">
        <v>31</v>
      </c>
      <c r="H20" s="6" t="s">
        <v>52</v>
      </c>
      <c r="I20" s="6"/>
      <c r="J20" s="24"/>
      <c r="K20" s="24"/>
      <c r="L20" s="6"/>
      <c r="M20" s="24"/>
      <c r="N20" s="24"/>
      <c r="O20" s="6" t="s">
        <v>32</v>
      </c>
      <c r="P20" s="6" t="s">
        <v>32</v>
      </c>
      <c r="Q20" s="6" t="s">
        <v>51</v>
      </c>
      <c r="R20" s="6" t="s">
        <v>51</v>
      </c>
      <c r="S20" s="6" t="s">
        <v>38</v>
      </c>
      <c r="T20" s="6"/>
      <c r="U20" s="6"/>
      <c r="V20" s="6" t="s">
        <v>89</v>
      </c>
      <c r="W20" s="6"/>
      <c r="X20" s="33">
        <f t="shared" si="0"/>
        <v>12</v>
      </c>
      <c r="Y20" s="5"/>
      <c r="Z20" s="5"/>
    </row>
    <row r="21" spans="1:26" ht="15" customHeight="1">
      <c r="A21" s="6">
        <v>18</v>
      </c>
      <c r="B21" s="6" t="s">
        <v>26</v>
      </c>
      <c r="C21" s="6" t="s">
        <v>32</v>
      </c>
      <c r="D21" s="6" t="s">
        <v>40</v>
      </c>
      <c r="E21" s="6" t="s">
        <v>91</v>
      </c>
      <c r="F21" s="6" t="s">
        <v>39</v>
      </c>
      <c r="G21" s="6" t="s">
        <v>41</v>
      </c>
      <c r="H21" s="6" t="s">
        <v>42</v>
      </c>
      <c r="I21" s="6"/>
      <c r="J21" s="24"/>
      <c r="K21" s="24"/>
      <c r="L21" s="6"/>
      <c r="M21" s="24"/>
      <c r="N21" s="24"/>
      <c r="O21" s="6" t="s">
        <v>31</v>
      </c>
      <c r="P21" s="6" t="s">
        <v>31</v>
      </c>
      <c r="Q21" s="6" t="s">
        <v>89</v>
      </c>
      <c r="R21" s="6" t="s">
        <v>89</v>
      </c>
      <c r="S21" s="6" t="s">
        <v>39</v>
      </c>
      <c r="T21" s="6"/>
      <c r="U21" s="6"/>
      <c r="V21" s="6" t="s">
        <v>91</v>
      </c>
      <c r="W21" s="6"/>
      <c r="X21" s="7">
        <f t="shared" si="0"/>
        <v>12</v>
      </c>
      <c r="Y21" s="5"/>
      <c r="Z21" s="5"/>
    </row>
    <row r="22" spans="1:26" ht="15" customHeight="1">
      <c r="A22" s="6">
        <v>19</v>
      </c>
      <c r="B22" s="6" t="s">
        <v>48</v>
      </c>
      <c r="C22" s="6" t="s">
        <v>31</v>
      </c>
      <c r="D22" s="6" t="s">
        <v>39</v>
      </c>
      <c r="E22" s="6" t="s">
        <v>36</v>
      </c>
      <c r="F22" s="6" t="s">
        <v>50</v>
      </c>
      <c r="G22" s="6" t="s">
        <v>33</v>
      </c>
      <c r="H22" s="6" t="s">
        <v>41</v>
      </c>
      <c r="I22" s="6"/>
      <c r="J22" s="24"/>
      <c r="K22" s="24"/>
      <c r="L22" s="6"/>
      <c r="M22" s="24"/>
      <c r="N22" s="24"/>
      <c r="O22" s="6" t="s">
        <v>91</v>
      </c>
      <c r="P22" s="6" t="s">
        <v>91</v>
      </c>
      <c r="Q22" s="6" t="s">
        <v>52</v>
      </c>
      <c r="R22" s="6" t="s">
        <v>52</v>
      </c>
      <c r="S22" s="6" t="s">
        <v>91</v>
      </c>
      <c r="T22" s="6"/>
      <c r="U22" s="6"/>
      <c r="V22" s="6" t="s">
        <v>40</v>
      </c>
      <c r="X22" s="7">
        <f t="shared" si="0"/>
        <v>12</v>
      </c>
      <c r="Y22" s="5"/>
      <c r="Z22" s="5"/>
    </row>
    <row r="23" spans="1:26" ht="15" customHeight="1">
      <c r="A23" s="6">
        <v>20</v>
      </c>
      <c r="B23" s="6" t="s">
        <v>4</v>
      </c>
      <c r="C23" s="6" t="s">
        <v>89</v>
      </c>
      <c r="D23" s="6" t="s">
        <v>38</v>
      </c>
      <c r="E23" s="6" t="s">
        <v>35</v>
      </c>
      <c r="F23" s="6" t="s">
        <v>51</v>
      </c>
      <c r="G23" s="6" t="s">
        <v>92</v>
      </c>
      <c r="H23" s="6" t="s">
        <v>40</v>
      </c>
      <c r="I23" s="6"/>
      <c r="J23" s="24"/>
      <c r="K23" s="24"/>
      <c r="L23" s="6"/>
      <c r="M23" s="24"/>
      <c r="N23" s="24"/>
      <c r="O23" s="6" t="s">
        <v>92</v>
      </c>
      <c r="P23" s="6" t="s">
        <v>92</v>
      </c>
      <c r="Q23" s="6" t="s">
        <v>42</v>
      </c>
      <c r="R23" s="6" t="s">
        <v>42</v>
      </c>
      <c r="S23" s="6" t="s">
        <v>41</v>
      </c>
      <c r="T23" s="24"/>
      <c r="U23" s="6"/>
      <c r="V23" s="24"/>
      <c r="W23" s="6" t="s">
        <v>32</v>
      </c>
      <c r="X23" s="7">
        <f t="shared" si="0"/>
        <v>12</v>
      </c>
      <c r="Y23" s="5"/>
      <c r="Z23" s="5"/>
    </row>
    <row r="24" spans="1:26" ht="15" customHeight="1">
      <c r="A24" s="6">
        <v>21</v>
      </c>
      <c r="B24" s="6" t="s">
        <v>53</v>
      </c>
      <c r="C24" s="6" t="s">
        <v>34</v>
      </c>
      <c r="D24" s="6" t="s">
        <v>89</v>
      </c>
      <c r="E24" s="6" t="s">
        <v>50</v>
      </c>
      <c r="F24" s="6" t="s">
        <v>36</v>
      </c>
      <c r="G24" s="6" t="s">
        <v>36</v>
      </c>
      <c r="H24" s="6" t="s">
        <v>50</v>
      </c>
      <c r="I24" s="6"/>
      <c r="J24" s="24"/>
      <c r="K24" s="24"/>
      <c r="L24" s="6"/>
      <c r="M24" s="24"/>
      <c r="N24" s="24"/>
      <c r="O24" s="6" t="s">
        <v>50</v>
      </c>
      <c r="P24" s="6" t="s">
        <v>50</v>
      </c>
      <c r="Q24" s="6" t="s">
        <v>33</v>
      </c>
      <c r="R24" s="6" t="s">
        <v>33</v>
      </c>
      <c r="S24" s="6" t="s">
        <v>36</v>
      </c>
      <c r="T24" s="24"/>
      <c r="U24" s="6"/>
      <c r="V24" s="24"/>
      <c r="W24" s="6" t="s">
        <v>92</v>
      </c>
      <c r="X24" s="7">
        <f t="shared" si="0"/>
        <v>12</v>
      </c>
      <c r="Y24" s="5"/>
      <c r="Z24" s="5"/>
    </row>
    <row r="25" spans="1:26" ht="15" customHeight="1">
      <c r="A25" s="6">
        <v>22</v>
      </c>
      <c r="B25" s="6" t="s">
        <v>54</v>
      </c>
      <c r="C25" s="6" t="s">
        <v>91</v>
      </c>
      <c r="D25" s="6" t="s">
        <v>51</v>
      </c>
      <c r="E25" s="6" t="s">
        <v>33</v>
      </c>
      <c r="F25" s="6" t="s">
        <v>52</v>
      </c>
      <c r="G25" s="6" t="s">
        <v>52</v>
      </c>
      <c r="H25" s="6" t="s">
        <v>89</v>
      </c>
      <c r="I25" s="6"/>
      <c r="J25" s="24"/>
      <c r="K25" s="24"/>
      <c r="L25" s="6"/>
      <c r="M25" s="24"/>
      <c r="N25" s="24"/>
      <c r="O25" s="6" t="s">
        <v>38</v>
      </c>
      <c r="P25" s="6" t="s">
        <v>38</v>
      </c>
      <c r="Q25" s="6" t="s">
        <v>32</v>
      </c>
      <c r="R25" s="6" t="s">
        <v>32</v>
      </c>
      <c r="S25" s="6" t="s">
        <v>35</v>
      </c>
      <c r="T25" s="24"/>
      <c r="U25" s="6"/>
      <c r="V25" s="6"/>
      <c r="W25" s="6" t="s">
        <v>38</v>
      </c>
      <c r="X25" s="7">
        <f t="shared" si="0"/>
        <v>12</v>
      </c>
      <c r="Y25" s="5"/>
      <c r="Z25" s="5"/>
    </row>
    <row r="26" spans="1:26" ht="15" customHeight="1">
      <c r="A26" s="6">
        <v>23</v>
      </c>
      <c r="B26" s="6" t="s">
        <v>112</v>
      </c>
      <c r="C26" s="24"/>
      <c r="D26" s="6"/>
      <c r="E26" s="6"/>
      <c r="F26" s="6"/>
      <c r="G26" s="6" t="s">
        <v>42</v>
      </c>
      <c r="H26" s="6" t="s">
        <v>91</v>
      </c>
      <c r="I26" s="6" t="s">
        <v>41</v>
      </c>
      <c r="J26" s="6" t="s">
        <v>31</v>
      </c>
      <c r="K26" s="6" t="s">
        <v>31</v>
      </c>
      <c r="L26" s="6" t="s">
        <v>33</v>
      </c>
      <c r="M26" s="6" t="s">
        <v>38</v>
      </c>
      <c r="N26" s="6" t="s">
        <v>38</v>
      </c>
      <c r="O26" s="6"/>
      <c r="P26" s="6"/>
      <c r="Q26" s="6" t="s">
        <v>50</v>
      </c>
      <c r="R26" s="6" t="s">
        <v>50</v>
      </c>
      <c r="S26" s="6" t="s">
        <v>89</v>
      </c>
      <c r="T26" s="24"/>
      <c r="U26" s="6"/>
      <c r="V26" s="24"/>
      <c r="W26" s="6" t="s">
        <v>40</v>
      </c>
      <c r="X26" s="7">
        <f t="shared" si="0"/>
        <v>12</v>
      </c>
      <c r="Y26" s="5"/>
      <c r="Z26" s="5"/>
    </row>
    <row r="27" spans="1:26" ht="15" customHeight="1">
      <c r="A27" s="6">
        <v>24</v>
      </c>
      <c r="B27" s="6" t="s">
        <v>5</v>
      </c>
      <c r="C27" s="6" t="s">
        <v>92</v>
      </c>
      <c r="D27" s="6" t="s">
        <v>36</v>
      </c>
      <c r="E27" s="6" t="s">
        <v>31</v>
      </c>
      <c r="F27" s="6" t="s">
        <v>41</v>
      </c>
      <c r="G27" s="6" t="s">
        <v>35</v>
      </c>
      <c r="H27" s="6" t="s">
        <v>92</v>
      </c>
      <c r="I27" s="6" t="s">
        <v>52</v>
      </c>
      <c r="J27" s="6" t="s">
        <v>33</v>
      </c>
      <c r="K27" s="6" t="s">
        <v>33</v>
      </c>
      <c r="L27" s="6" t="s">
        <v>32</v>
      </c>
      <c r="M27" s="6" t="s">
        <v>39</v>
      </c>
      <c r="N27" s="6" t="s">
        <v>39</v>
      </c>
      <c r="O27" s="6"/>
      <c r="P27" s="6"/>
      <c r="Q27" s="6"/>
      <c r="R27" s="6"/>
      <c r="S27" s="24"/>
      <c r="T27" s="6"/>
      <c r="U27" s="6"/>
      <c r="V27" s="6"/>
      <c r="W27" s="6"/>
      <c r="X27" s="7">
        <f t="shared" si="0"/>
        <v>12</v>
      </c>
      <c r="Y27" s="5"/>
      <c r="Z27" s="5"/>
    </row>
    <row r="28" spans="1:26" ht="15" customHeight="1">
      <c r="A28" s="6">
        <v>25</v>
      </c>
      <c r="B28" s="6" t="s">
        <v>8</v>
      </c>
      <c r="C28" s="6" t="s">
        <v>35</v>
      </c>
      <c r="D28" s="6" t="s">
        <v>52</v>
      </c>
      <c r="E28" s="6"/>
      <c r="F28" s="6"/>
      <c r="G28" s="6"/>
      <c r="H28" s="6"/>
      <c r="I28" s="6" t="s">
        <v>42</v>
      </c>
      <c r="J28" s="6" t="s">
        <v>32</v>
      </c>
      <c r="K28" s="6" t="s">
        <v>32</v>
      </c>
      <c r="L28" s="6" t="s">
        <v>31</v>
      </c>
      <c r="M28" s="6"/>
      <c r="N28" s="6"/>
      <c r="O28" s="6" t="s">
        <v>89</v>
      </c>
      <c r="P28" s="6" t="s">
        <v>89</v>
      </c>
      <c r="Q28" s="6" t="s">
        <v>40</v>
      </c>
      <c r="R28" s="6" t="s">
        <v>40</v>
      </c>
      <c r="S28" s="6" t="s">
        <v>51</v>
      </c>
      <c r="T28" s="6"/>
      <c r="U28" s="24"/>
      <c r="V28" s="6" t="s">
        <v>38</v>
      </c>
      <c r="W28" s="24"/>
      <c r="X28" s="7">
        <f t="shared" si="0"/>
        <v>12</v>
      </c>
      <c r="Y28" s="5"/>
      <c r="Z28" s="5"/>
    </row>
    <row r="29" spans="1:26" ht="15" customHeight="1">
      <c r="A29" s="6">
        <v>26</v>
      </c>
      <c r="B29" s="6" t="s">
        <v>45</v>
      </c>
      <c r="C29" s="6" t="s">
        <v>50</v>
      </c>
      <c r="D29" s="6" t="s">
        <v>35</v>
      </c>
      <c r="E29" s="6"/>
      <c r="F29" s="6"/>
      <c r="G29" s="6"/>
      <c r="H29" s="6"/>
      <c r="I29" s="6"/>
      <c r="J29" s="6"/>
      <c r="K29" s="6"/>
      <c r="L29" s="6" t="s">
        <v>91</v>
      </c>
      <c r="M29" s="6" t="s">
        <v>40</v>
      </c>
      <c r="N29" s="6" t="s">
        <v>40</v>
      </c>
      <c r="O29" s="6" t="s">
        <v>39</v>
      </c>
      <c r="P29" s="6" t="s">
        <v>39</v>
      </c>
      <c r="Q29" s="6" t="s">
        <v>92</v>
      </c>
      <c r="R29" s="6" t="s">
        <v>92</v>
      </c>
      <c r="S29" s="6" t="s">
        <v>52</v>
      </c>
      <c r="T29" s="6"/>
      <c r="U29" s="24"/>
      <c r="V29" s="6" t="s">
        <v>92</v>
      </c>
      <c r="W29" s="6" t="s">
        <v>39</v>
      </c>
      <c r="X29" s="7">
        <f t="shared" si="0"/>
        <v>12</v>
      </c>
      <c r="Y29" s="5"/>
      <c r="Z29" s="5"/>
    </row>
    <row r="30" spans="1:26" ht="15" customHeight="1">
      <c r="A30" s="6">
        <v>27</v>
      </c>
      <c r="B30" s="6" t="s">
        <v>25</v>
      </c>
      <c r="C30" s="6" t="s">
        <v>52</v>
      </c>
      <c r="D30" s="6" t="s">
        <v>33</v>
      </c>
      <c r="E30" s="6"/>
      <c r="F30" s="24"/>
      <c r="G30" s="6"/>
      <c r="H30" s="24"/>
      <c r="I30" s="6" t="s">
        <v>40</v>
      </c>
      <c r="J30" s="6" t="s">
        <v>91</v>
      </c>
      <c r="K30" s="6" t="s">
        <v>91</v>
      </c>
      <c r="L30" s="6" t="s">
        <v>92</v>
      </c>
      <c r="M30" s="6"/>
      <c r="N30" s="6"/>
      <c r="O30" s="6"/>
      <c r="P30" s="6"/>
      <c r="Q30" s="6" t="s">
        <v>31</v>
      </c>
      <c r="R30" s="6" t="s">
        <v>31</v>
      </c>
      <c r="S30" s="6" t="s">
        <v>42</v>
      </c>
      <c r="T30" s="23" t="s">
        <v>31</v>
      </c>
      <c r="U30" s="23" t="s">
        <v>32</v>
      </c>
      <c r="V30" s="6" t="s">
        <v>50</v>
      </c>
      <c r="W30" s="6" t="s">
        <v>41</v>
      </c>
      <c r="X30" s="7">
        <f t="shared" si="0"/>
        <v>13</v>
      </c>
      <c r="Y30" s="5"/>
      <c r="Z30" s="5"/>
    </row>
    <row r="31" spans="1:26" ht="15" customHeight="1">
      <c r="A31" s="6">
        <v>28</v>
      </c>
      <c r="B31" s="6" t="s">
        <v>24</v>
      </c>
      <c r="C31" s="6" t="s">
        <v>40</v>
      </c>
      <c r="D31" s="6" t="s">
        <v>32</v>
      </c>
      <c r="E31" s="6"/>
      <c r="F31" s="24"/>
      <c r="G31" s="6"/>
      <c r="H31" s="24"/>
      <c r="I31" s="6" t="s">
        <v>39</v>
      </c>
      <c r="J31" s="6" t="s">
        <v>92</v>
      </c>
      <c r="K31" s="6" t="s">
        <v>92</v>
      </c>
      <c r="M31" s="6"/>
      <c r="N31" s="6"/>
      <c r="O31" s="6"/>
      <c r="P31" s="6"/>
      <c r="Q31" s="6" t="s">
        <v>38</v>
      </c>
      <c r="R31" s="6" t="s">
        <v>38</v>
      </c>
      <c r="S31" s="6" t="s">
        <v>33</v>
      </c>
      <c r="T31" s="23" t="s">
        <v>36</v>
      </c>
      <c r="U31" s="23" t="s">
        <v>41</v>
      </c>
      <c r="V31" s="23" t="s">
        <v>39</v>
      </c>
      <c r="W31" s="23" t="s">
        <v>31</v>
      </c>
      <c r="X31" s="7">
        <f t="shared" si="0"/>
        <v>12</v>
      </c>
      <c r="Y31" s="5"/>
      <c r="Z31" s="5"/>
    </row>
    <row r="32" spans="1:26" s="35" customFormat="1" ht="15" customHeight="1">
      <c r="A32" s="23">
        <v>29</v>
      </c>
      <c r="B32" s="23" t="s">
        <v>12</v>
      </c>
      <c r="C32" s="6" t="s">
        <v>17</v>
      </c>
      <c r="D32" s="6" t="s">
        <v>37</v>
      </c>
      <c r="E32" s="23"/>
      <c r="F32" s="23"/>
      <c r="G32" s="23"/>
      <c r="H32" s="23"/>
      <c r="I32" s="23" t="s">
        <v>38</v>
      </c>
      <c r="L32" s="23"/>
      <c r="M32" s="23"/>
      <c r="N32" s="23"/>
      <c r="O32" s="23"/>
      <c r="P32" s="23"/>
      <c r="Q32" s="23" t="s">
        <v>39</v>
      </c>
      <c r="R32" s="23" t="s">
        <v>39</v>
      </c>
      <c r="S32" s="23" t="s">
        <v>32</v>
      </c>
      <c r="T32" s="23"/>
      <c r="U32" s="23"/>
      <c r="V32" s="6" t="s">
        <v>41</v>
      </c>
      <c r="W32" s="23"/>
      <c r="X32" s="33">
        <f t="shared" si="0"/>
        <v>7</v>
      </c>
      <c r="Y32" s="34"/>
      <c r="Z32" s="34"/>
    </row>
    <row r="33" spans="1:26" ht="15" customHeight="1">
      <c r="A33" s="6">
        <v>30</v>
      </c>
      <c r="B33" s="6" t="s">
        <v>27</v>
      </c>
      <c r="C33" s="24" t="s">
        <v>41</v>
      </c>
      <c r="D33" s="6" t="s">
        <v>17</v>
      </c>
      <c r="E33" s="6"/>
      <c r="F33" s="6"/>
      <c r="G33" s="6" t="s">
        <v>32</v>
      </c>
      <c r="H33" s="6" t="s">
        <v>51</v>
      </c>
      <c r="I33" s="6"/>
      <c r="J33" s="6"/>
      <c r="K33" s="6"/>
      <c r="L33" s="6" t="s">
        <v>50</v>
      </c>
      <c r="M33" s="6"/>
      <c r="N33" s="6"/>
      <c r="O33" s="6" t="s">
        <v>40</v>
      </c>
      <c r="P33" s="6" t="s">
        <v>40</v>
      </c>
      <c r="Q33" s="6" t="s">
        <v>91</v>
      </c>
      <c r="R33" s="6" t="s">
        <v>91</v>
      </c>
      <c r="S33" s="6" t="s">
        <v>31</v>
      </c>
      <c r="V33" s="6" t="s">
        <v>42</v>
      </c>
      <c r="W33" s="6" t="s">
        <v>50</v>
      </c>
      <c r="X33" s="7">
        <f t="shared" si="0"/>
        <v>12</v>
      </c>
      <c r="Y33" s="5"/>
      <c r="Z33" s="5"/>
    </row>
    <row r="34" spans="1:25" ht="15" customHeight="1">
      <c r="A34" s="6"/>
      <c r="B34" s="7" t="s">
        <v>105</v>
      </c>
      <c r="C34" s="37">
        <f aca="true" t="shared" si="1" ref="C34:W34">30-COUNTIF(C4:C33,"")</f>
        <v>19</v>
      </c>
      <c r="D34" s="37">
        <f t="shared" si="1"/>
        <v>19</v>
      </c>
      <c r="E34" s="6">
        <f t="shared" si="1"/>
        <v>16</v>
      </c>
      <c r="F34" s="6">
        <f t="shared" si="1"/>
        <v>16</v>
      </c>
      <c r="G34" s="6">
        <f t="shared" si="1"/>
        <v>16</v>
      </c>
      <c r="H34" s="6">
        <f t="shared" si="1"/>
        <v>16</v>
      </c>
      <c r="I34" s="37">
        <f t="shared" si="1"/>
        <v>20</v>
      </c>
      <c r="J34" s="6">
        <f t="shared" si="1"/>
        <v>16</v>
      </c>
      <c r="K34" s="6">
        <f t="shared" si="1"/>
        <v>16</v>
      </c>
      <c r="L34" s="37">
        <f>30-COUNTIF(L4:L33,"")</f>
        <v>20</v>
      </c>
      <c r="M34" s="6">
        <f t="shared" si="1"/>
        <v>16</v>
      </c>
      <c r="N34" s="6">
        <f t="shared" si="1"/>
        <v>16</v>
      </c>
      <c r="O34" s="6">
        <f t="shared" si="1"/>
        <v>16</v>
      </c>
      <c r="P34" s="6">
        <f t="shared" si="1"/>
        <v>16</v>
      </c>
      <c r="Q34" s="6">
        <f t="shared" si="1"/>
        <v>16</v>
      </c>
      <c r="R34" s="6">
        <f t="shared" si="1"/>
        <v>16</v>
      </c>
      <c r="S34" s="6">
        <f t="shared" si="1"/>
        <v>16</v>
      </c>
      <c r="T34" s="6">
        <f>30-COUNTIF(T4:T32,"")</f>
        <v>17</v>
      </c>
      <c r="U34" s="6">
        <f t="shared" si="1"/>
        <v>16</v>
      </c>
      <c r="V34" s="6">
        <f t="shared" si="1"/>
        <v>16</v>
      </c>
      <c r="W34" s="6">
        <f t="shared" si="1"/>
        <v>16</v>
      </c>
      <c r="X34" s="7">
        <f>SUM(C34:W34)</f>
        <v>351</v>
      </c>
      <c r="Y34" s="7">
        <f>SUM(X4:X33)</f>
        <v>350</v>
      </c>
    </row>
    <row r="35" spans="2:24" ht="15" customHeight="1">
      <c r="B35" s="9"/>
      <c r="O35" s="52" t="s">
        <v>126</v>
      </c>
      <c r="P35" s="52"/>
      <c r="Q35" s="52"/>
      <c r="R35" s="52"/>
      <c r="S35" s="52"/>
      <c r="T35" s="52"/>
      <c r="U35" s="52"/>
      <c r="V35" s="52"/>
      <c r="W35" s="52"/>
      <c r="X35" s="52"/>
    </row>
    <row r="36" ht="15" customHeight="1">
      <c r="B36" s="10"/>
    </row>
    <row r="37" spans="2:9" ht="15" customHeight="1">
      <c r="B37" s="10"/>
      <c r="I37" s="11"/>
    </row>
    <row r="38" spans="2:24" ht="15" customHeight="1">
      <c r="B38" s="10"/>
      <c r="I38" s="11"/>
      <c r="O38" s="51" t="s">
        <v>104</v>
      </c>
      <c r="P38" s="51"/>
      <c r="Q38" s="51"/>
      <c r="R38" s="51"/>
      <c r="S38" s="51"/>
      <c r="T38" s="51"/>
      <c r="U38" s="51"/>
      <c r="V38" s="51"/>
      <c r="W38" s="51"/>
      <c r="X38" s="51"/>
    </row>
    <row r="49" ht="15" customHeight="1">
      <c r="Z49" s="3">
        <f>344/30</f>
        <v>11.466666666666667</v>
      </c>
    </row>
  </sheetData>
  <sheetProtection/>
  <mergeCells count="15">
    <mergeCell ref="O38:X38"/>
    <mergeCell ref="X2:X3"/>
    <mergeCell ref="O35:X35"/>
    <mergeCell ref="Q2:S2"/>
    <mergeCell ref="T2:U2"/>
    <mergeCell ref="O2:P2"/>
    <mergeCell ref="A1:X1"/>
    <mergeCell ref="A2:A3"/>
    <mergeCell ref="B2:B3"/>
    <mergeCell ref="C2:D2"/>
    <mergeCell ref="E2:F2"/>
    <mergeCell ref="V2:W2"/>
    <mergeCell ref="G2:H2"/>
    <mergeCell ref="I2:K2"/>
    <mergeCell ref="L2:N2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P5" sqref="P5"/>
    </sheetView>
  </sheetViews>
  <sheetFormatPr defaultColWidth="8.796875" defaultRowHeight="24.75" customHeight="1"/>
  <cols>
    <col min="1" max="8" width="6.8984375" style="26" customWidth="1"/>
    <col min="9" max="9" width="8.8984375" style="26" customWidth="1"/>
    <col min="10" max="11" width="6.8984375" style="26" customWidth="1"/>
    <col min="12" max="12" width="12.19921875" style="27" customWidth="1"/>
    <col min="13" max="13" width="9" style="27" customWidth="1"/>
    <col min="14" max="14" width="9" style="26" customWidth="1"/>
    <col min="15" max="16384" width="9" style="27" customWidth="1"/>
  </cols>
  <sheetData>
    <row r="1" spans="1:10" ht="24.75" customHeight="1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25"/>
    </row>
    <row r="2" spans="1:11" ht="24.75" customHeight="1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4.75" customHeight="1">
      <c r="A3" s="66" t="s">
        <v>140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4.75" customHeight="1">
      <c r="A4" s="36" t="s">
        <v>0</v>
      </c>
      <c r="B4" s="36" t="s">
        <v>69</v>
      </c>
      <c r="C4" s="36" t="s">
        <v>70</v>
      </c>
      <c r="D4" s="36" t="s">
        <v>71</v>
      </c>
      <c r="E4" s="36" t="s">
        <v>72</v>
      </c>
      <c r="F4" s="36" t="s">
        <v>73</v>
      </c>
      <c r="G4" s="36" t="s">
        <v>20</v>
      </c>
      <c r="H4" s="36" t="s">
        <v>74</v>
      </c>
      <c r="I4" s="36" t="s">
        <v>75</v>
      </c>
      <c r="J4" s="36" t="s">
        <v>154</v>
      </c>
      <c r="K4" s="36" t="s">
        <v>155</v>
      </c>
    </row>
    <row r="5" spans="1:14" ht="24.75" customHeight="1">
      <c r="A5" s="28">
        <v>1</v>
      </c>
      <c r="B5" s="28" t="s">
        <v>42</v>
      </c>
      <c r="C5" s="28" t="s">
        <v>95</v>
      </c>
      <c r="D5" s="29">
        <v>37</v>
      </c>
      <c r="E5" s="29">
        <v>12</v>
      </c>
      <c r="F5" s="29">
        <v>6</v>
      </c>
      <c r="G5" s="29">
        <f>F5+E5</f>
        <v>18</v>
      </c>
      <c r="H5" s="29">
        <f>E5*2+F5*3</f>
        <v>42</v>
      </c>
      <c r="I5" s="29">
        <f>E5+F5*2</f>
        <v>24</v>
      </c>
      <c r="J5" s="41">
        <v>24</v>
      </c>
      <c r="K5" s="31">
        <v>21</v>
      </c>
      <c r="L5" s="27">
        <v>1</v>
      </c>
      <c r="N5" s="26">
        <v>21</v>
      </c>
    </row>
    <row r="6" spans="1:14" ht="24.75" customHeight="1">
      <c r="A6" s="28">
        <v>2</v>
      </c>
      <c r="B6" s="28" t="s">
        <v>41</v>
      </c>
      <c r="C6" s="28" t="s">
        <v>94</v>
      </c>
      <c r="D6" s="29">
        <v>41</v>
      </c>
      <c r="E6" s="29">
        <v>21</v>
      </c>
      <c r="F6" s="29"/>
      <c r="G6" s="29">
        <f aca="true" t="shared" si="0" ref="G6:G26">F6+E6</f>
        <v>21</v>
      </c>
      <c r="H6" s="29">
        <f aca="true" t="shared" si="1" ref="H6:H26">E6*2+F6*3</f>
        <v>42</v>
      </c>
      <c r="I6" s="29">
        <f aca="true" t="shared" si="2" ref="I6:I26">E6+F6*2</f>
        <v>21</v>
      </c>
      <c r="J6" s="41">
        <v>21</v>
      </c>
      <c r="K6" s="31">
        <v>21</v>
      </c>
      <c r="L6" s="27">
        <v>2</v>
      </c>
      <c r="N6" s="26">
        <v>21</v>
      </c>
    </row>
    <row r="7" spans="1:14" ht="24.75" customHeight="1">
      <c r="A7" s="28">
        <v>3</v>
      </c>
      <c r="B7" s="28" t="s">
        <v>40</v>
      </c>
      <c r="C7" s="28" t="s">
        <v>93</v>
      </c>
      <c r="D7" s="29">
        <v>41</v>
      </c>
      <c r="E7" s="29">
        <v>21</v>
      </c>
      <c r="F7" s="29"/>
      <c r="G7" s="29">
        <f t="shared" si="0"/>
        <v>21</v>
      </c>
      <c r="H7" s="29">
        <f t="shared" si="1"/>
        <v>42</v>
      </c>
      <c r="I7" s="29">
        <f t="shared" si="2"/>
        <v>21</v>
      </c>
      <c r="J7" s="41">
        <v>21</v>
      </c>
      <c r="K7" s="31">
        <v>21</v>
      </c>
      <c r="L7" s="27">
        <v>3</v>
      </c>
      <c r="N7" s="26">
        <v>21</v>
      </c>
    </row>
    <row r="8" spans="1:14" ht="24.75" customHeight="1">
      <c r="A8" s="28">
        <v>4</v>
      </c>
      <c r="B8" s="28" t="s">
        <v>39</v>
      </c>
      <c r="C8" s="28" t="s">
        <v>90</v>
      </c>
      <c r="D8" s="29">
        <v>40</v>
      </c>
      <c r="E8" s="29">
        <v>20</v>
      </c>
      <c r="F8" s="29"/>
      <c r="G8" s="29">
        <f t="shared" si="0"/>
        <v>20</v>
      </c>
      <c r="H8" s="29">
        <f t="shared" si="1"/>
        <v>40</v>
      </c>
      <c r="I8" s="29">
        <f t="shared" si="2"/>
        <v>20</v>
      </c>
      <c r="J8" s="41">
        <v>20</v>
      </c>
      <c r="K8" s="31">
        <v>21</v>
      </c>
      <c r="L8" s="27">
        <v>4</v>
      </c>
      <c r="N8" s="26">
        <v>21</v>
      </c>
    </row>
    <row r="9" spans="1:14" ht="24.75" customHeight="1">
      <c r="A9" s="28">
        <v>5</v>
      </c>
      <c r="B9" s="28" t="s">
        <v>38</v>
      </c>
      <c r="C9" s="28" t="s">
        <v>85</v>
      </c>
      <c r="D9" s="29">
        <v>43</v>
      </c>
      <c r="E9" s="29">
        <v>22</v>
      </c>
      <c r="F9" s="29"/>
      <c r="G9" s="29">
        <f t="shared" si="0"/>
        <v>22</v>
      </c>
      <c r="H9" s="29">
        <f t="shared" si="1"/>
        <v>44</v>
      </c>
      <c r="I9" s="29">
        <f t="shared" si="2"/>
        <v>22</v>
      </c>
      <c r="J9" s="41">
        <v>22</v>
      </c>
      <c r="K9" s="31">
        <v>21</v>
      </c>
      <c r="L9" s="27">
        <v>5</v>
      </c>
      <c r="N9" s="26">
        <v>21</v>
      </c>
    </row>
    <row r="10" spans="1:14" ht="24.75" customHeight="1">
      <c r="A10" s="28">
        <v>6</v>
      </c>
      <c r="B10" s="28" t="s">
        <v>37</v>
      </c>
      <c r="C10" s="28" t="s">
        <v>84</v>
      </c>
      <c r="D10" s="29">
        <v>41</v>
      </c>
      <c r="E10" s="29">
        <v>21</v>
      </c>
      <c r="F10" s="29"/>
      <c r="G10" s="29">
        <f t="shared" si="0"/>
        <v>21</v>
      </c>
      <c r="H10" s="29">
        <f t="shared" si="1"/>
        <v>42</v>
      </c>
      <c r="I10" s="29">
        <f t="shared" si="2"/>
        <v>21</v>
      </c>
      <c r="J10" s="41">
        <v>20</v>
      </c>
      <c r="K10" s="31">
        <v>21</v>
      </c>
      <c r="L10" s="27">
        <v>6</v>
      </c>
      <c r="N10" s="26">
        <v>21</v>
      </c>
    </row>
    <row r="11" spans="1:14" ht="24.75" customHeight="1">
      <c r="A11" s="28">
        <v>7</v>
      </c>
      <c r="B11" s="28" t="s">
        <v>36</v>
      </c>
      <c r="C11" s="28" t="s">
        <v>77</v>
      </c>
      <c r="D11" s="29">
        <v>40</v>
      </c>
      <c r="E11" s="29"/>
      <c r="F11" s="29">
        <v>14</v>
      </c>
      <c r="G11" s="29">
        <f t="shared" si="0"/>
        <v>14</v>
      </c>
      <c r="H11" s="29">
        <f t="shared" si="1"/>
        <v>42</v>
      </c>
      <c r="I11" s="29">
        <f t="shared" si="2"/>
        <v>28</v>
      </c>
      <c r="J11" s="41">
        <v>22</v>
      </c>
      <c r="K11" s="31">
        <v>21</v>
      </c>
      <c r="L11" s="27">
        <v>7</v>
      </c>
      <c r="N11" s="26">
        <v>21</v>
      </c>
    </row>
    <row r="12" spans="1:14" ht="24.75" customHeight="1">
      <c r="A12" s="28">
        <v>8</v>
      </c>
      <c r="B12" s="28" t="s">
        <v>35</v>
      </c>
      <c r="C12" s="28" t="s">
        <v>78</v>
      </c>
      <c r="D12" s="29">
        <v>39</v>
      </c>
      <c r="E12" s="29"/>
      <c r="F12" s="29">
        <v>14</v>
      </c>
      <c r="G12" s="29">
        <f t="shared" si="0"/>
        <v>14</v>
      </c>
      <c r="H12" s="29">
        <f t="shared" si="1"/>
        <v>42</v>
      </c>
      <c r="I12" s="29">
        <f t="shared" si="2"/>
        <v>28</v>
      </c>
      <c r="J12" s="41">
        <v>22</v>
      </c>
      <c r="K12" s="31">
        <v>21</v>
      </c>
      <c r="L12" s="27">
        <v>8</v>
      </c>
      <c r="N12" s="26">
        <v>21</v>
      </c>
    </row>
    <row r="13" spans="1:14" ht="24.75" customHeight="1">
      <c r="A13" s="28"/>
      <c r="B13" s="28" t="s">
        <v>34</v>
      </c>
      <c r="C13" s="28"/>
      <c r="D13" s="28"/>
      <c r="E13" s="28"/>
      <c r="F13" s="28"/>
      <c r="G13" s="28"/>
      <c r="H13" s="28"/>
      <c r="I13" s="30">
        <f>SUM(I5:I12)</f>
        <v>185</v>
      </c>
      <c r="J13" s="32">
        <f>SUM(J5:J12)</f>
        <v>172</v>
      </c>
      <c r="K13" s="32">
        <v>20</v>
      </c>
      <c r="N13" s="26">
        <v>20</v>
      </c>
    </row>
    <row r="14" spans="1:11" ht="24.75" customHeight="1">
      <c r="A14" s="28"/>
      <c r="B14" s="28"/>
      <c r="C14" s="28"/>
      <c r="D14" s="28"/>
      <c r="E14" s="28"/>
      <c r="F14" s="28"/>
      <c r="G14" s="28"/>
      <c r="H14" s="28"/>
      <c r="I14" s="30"/>
      <c r="J14" s="32"/>
      <c r="K14" s="30">
        <f>SUM(K5:K13)</f>
        <v>188</v>
      </c>
    </row>
    <row r="15" spans="1:11" ht="24.75" customHeight="1">
      <c r="A15" s="28"/>
      <c r="B15" s="28"/>
      <c r="C15" s="28"/>
      <c r="D15" s="28"/>
      <c r="E15" s="28"/>
      <c r="F15" s="28"/>
      <c r="G15" s="28"/>
      <c r="H15" s="28"/>
      <c r="I15" s="30"/>
      <c r="J15" s="32" t="s">
        <v>154</v>
      </c>
      <c r="K15" s="32"/>
    </row>
    <row r="16" spans="1:14" ht="24.75" customHeight="1">
      <c r="A16" s="28">
        <v>9</v>
      </c>
      <c r="B16" s="28" t="s">
        <v>34</v>
      </c>
      <c r="C16" s="28" t="s">
        <v>79</v>
      </c>
      <c r="D16" s="28">
        <v>40</v>
      </c>
      <c r="E16" s="28">
        <v>21</v>
      </c>
      <c r="F16" s="28"/>
      <c r="G16" s="28">
        <f>F16+E16</f>
        <v>21</v>
      </c>
      <c r="H16" s="28">
        <f>E16*2+F16*3</f>
        <v>42</v>
      </c>
      <c r="I16" s="28">
        <f>E16+F16*2</f>
        <v>21</v>
      </c>
      <c r="J16" s="28">
        <v>21</v>
      </c>
      <c r="K16" s="31"/>
      <c r="L16" s="27">
        <v>1</v>
      </c>
      <c r="N16" s="26">
        <f>SUM(N5:N13)</f>
        <v>188</v>
      </c>
    </row>
    <row r="17" spans="1:19" ht="24.75" customHeight="1">
      <c r="A17" s="28">
        <v>10</v>
      </c>
      <c r="B17" s="28" t="s">
        <v>33</v>
      </c>
      <c r="C17" s="28" t="s">
        <v>113</v>
      </c>
      <c r="D17" s="28">
        <v>37</v>
      </c>
      <c r="E17" s="28">
        <v>19</v>
      </c>
      <c r="F17" s="28"/>
      <c r="G17" s="28">
        <f t="shared" si="0"/>
        <v>19</v>
      </c>
      <c r="H17" s="29">
        <f t="shared" si="1"/>
        <v>38</v>
      </c>
      <c r="I17" s="28">
        <f t="shared" si="2"/>
        <v>19</v>
      </c>
      <c r="J17" s="30">
        <v>19</v>
      </c>
      <c r="K17" s="30"/>
      <c r="L17" s="27">
        <v>2</v>
      </c>
      <c r="N17" s="42">
        <v>24</v>
      </c>
      <c r="Q17" s="27" t="s">
        <v>143</v>
      </c>
      <c r="R17" s="27" t="s">
        <v>144</v>
      </c>
      <c r="S17" s="27" t="s">
        <v>145</v>
      </c>
    </row>
    <row r="18" spans="1:19" ht="24.75" customHeight="1">
      <c r="A18" s="28">
        <v>11</v>
      </c>
      <c r="B18" s="28" t="s">
        <v>32</v>
      </c>
      <c r="C18" s="28" t="s">
        <v>80</v>
      </c>
      <c r="D18" s="28">
        <v>37</v>
      </c>
      <c r="E18" s="28">
        <v>19</v>
      </c>
      <c r="F18" s="28"/>
      <c r="G18" s="28">
        <f t="shared" si="0"/>
        <v>19</v>
      </c>
      <c r="H18" s="28">
        <f t="shared" si="1"/>
        <v>38</v>
      </c>
      <c r="I18" s="28">
        <f t="shared" si="2"/>
        <v>19</v>
      </c>
      <c r="J18" s="41">
        <v>19</v>
      </c>
      <c r="K18" s="41"/>
      <c r="L18" s="27">
        <v>3</v>
      </c>
      <c r="N18" s="42">
        <v>21</v>
      </c>
      <c r="P18" s="27" t="s">
        <v>141</v>
      </c>
      <c r="Q18" s="27">
        <v>8</v>
      </c>
      <c r="R18" s="27">
        <v>9</v>
      </c>
      <c r="S18" s="27">
        <v>9</v>
      </c>
    </row>
    <row r="19" spans="1:18" ht="24.75" customHeight="1">
      <c r="A19" s="28">
        <v>12</v>
      </c>
      <c r="B19" s="28" t="s">
        <v>31</v>
      </c>
      <c r="C19" s="28" t="s">
        <v>83</v>
      </c>
      <c r="D19" s="28">
        <v>40</v>
      </c>
      <c r="E19" s="28">
        <v>20</v>
      </c>
      <c r="F19" s="28"/>
      <c r="G19" s="28">
        <f t="shared" si="0"/>
        <v>20</v>
      </c>
      <c r="H19" s="28">
        <f t="shared" si="1"/>
        <v>40</v>
      </c>
      <c r="I19" s="28">
        <f t="shared" si="2"/>
        <v>20</v>
      </c>
      <c r="J19" s="41">
        <v>20</v>
      </c>
      <c r="K19" s="32" t="s">
        <v>159</v>
      </c>
      <c r="L19" s="27">
        <v>4</v>
      </c>
      <c r="N19" s="42">
        <v>21</v>
      </c>
      <c r="P19" s="27" t="s">
        <v>142</v>
      </c>
      <c r="Q19" s="27">
        <v>10</v>
      </c>
      <c r="R19" s="27">
        <v>8</v>
      </c>
    </row>
    <row r="20" spans="1:19" ht="24.75" customHeight="1">
      <c r="A20" s="28">
        <v>13</v>
      </c>
      <c r="B20" s="28" t="s">
        <v>89</v>
      </c>
      <c r="C20" s="28" t="s">
        <v>96</v>
      </c>
      <c r="D20" s="28">
        <v>33</v>
      </c>
      <c r="E20" s="28">
        <v>15</v>
      </c>
      <c r="F20" s="28">
        <v>3</v>
      </c>
      <c r="G20" s="28">
        <f t="shared" si="0"/>
        <v>18</v>
      </c>
      <c r="H20" s="28">
        <f t="shared" si="1"/>
        <v>39</v>
      </c>
      <c r="I20" s="28">
        <f t="shared" si="2"/>
        <v>21</v>
      </c>
      <c r="J20" s="41">
        <v>21</v>
      </c>
      <c r="K20" s="41">
        <v>21</v>
      </c>
      <c r="L20" s="27">
        <v>5</v>
      </c>
      <c r="N20" s="42">
        <v>21</v>
      </c>
      <c r="Q20" s="27">
        <f>SUM(Q18:Q19)</f>
        <v>18</v>
      </c>
      <c r="R20" s="27">
        <f>SUM(R18:R19)</f>
        <v>17</v>
      </c>
      <c r="S20" s="27">
        <f>SUM(S18:S19)</f>
        <v>9</v>
      </c>
    </row>
    <row r="21" spans="1:14" ht="24.75" customHeight="1">
      <c r="A21" s="28">
        <v>14</v>
      </c>
      <c r="B21" s="28" t="s">
        <v>91</v>
      </c>
      <c r="C21" s="28" t="s">
        <v>97</v>
      </c>
      <c r="D21" s="28">
        <v>36</v>
      </c>
      <c r="E21" s="28">
        <v>18</v>
      </c>
      <c r="F21" s="28"/>
      <c r="G21" s="28">
        <f t="shared" si="0"/>
        <v>18</v>
      </c>
      <c r="H21" s="28">
        <f t="shared" si="1"/>
        <v>36</v>
      </c>
      <c r="I21" s="28">
        <f t="shared" si="2"/>
        <v>18</v>
      </c>
      <c r="J21" s="41">
        <v>20</v>
      </c>
      <c r="K21" s="41">
        <v>20</v>
      </c>
      <c r="L21" s="27">
        <v>6</v>
      </c>
      <c r="N21" s="42">
        <v>18</v>
      </c>
    </row>
    <row r="22" spans="1:14" ht="24.75" customHeight="1">
      <c r="A22" s="28">
        <v>15</v>
      </c>
      <c r="B22" s="28" t="s">
        <v>92</v>
      </c>
      <c r="C22" s="28" t="s">
        <v>82</v>
      </c>
      <c r="D22" s="28">
        <v>36</v>
      </c>
      <c r="E22" s="28">
        <v>18</v>
      </c>
      <c r="F22" s="28"/>
      <c r="G22" s="28">
        <f t="shared" si="0"/>
        <v>18</v>
      </c>
      <c r="H22" s="28">
        <f t="shared" si="1"/>
        <v>36</v>
      </c>
      <c r="I22" s="28">
        <f t="shared" si="2"/>
        <v>18</v>
      </c>
      <c r="J22" s="30">
        <v>20</v>
      </c>
      <c r="K22" s="30">
        <v>20</v>
      </c>
      <c r="L22" s="27">
        <v>7</v>
      </c>
      <c r="N22" s="42">
        <v>18</v>
      </c>
    </row>
    <row r="23" spans="1:14" ht="24.75" customHeight="1">
      <c r="A23" s="28">
        <v>16</v>
      </c>
      <c r="B23" s="28" t="s">
        <v>50</v>
      </c>
      <c r="C23" s="28" t="s">
        <v>81</v>
      </c>
      <c r="D23" s="28">
        <v>34</v>
      </c>
      <c r="E23" s="28">
        <v>17</v>
      </c>
      <c r="F23" s="28"/>
      <c r="G23" s="28">
        <f t="shared" si="0"/>
        <v>17</v>
      </c>
      <c r="H23" s="28">
        <f t="shared" si="1"/>
        <v>34</v>
      </c>
      <c r="I23" s="28">
        <f t="shared" si="2"/>
        <v>17</v>
      </c>
      <c r="J23" s="30">
        <v>17</v>
      </c>
      <c r="K23" s="30">
        <v>20</v>
      </c>
      <c r="L23" s="27">
        <v>8</v>
      </c>
      <c r="N23" s="42">
        <v>17</v>
      </c>
    </row>
    <row r="24" spans="1:14" ht="24.75" customHeight="1">
      <c r="A24" s="28">
        <v>17</v>
      </c>
      <c r="B24" s="28" t="s">
        <v>51</v>
      </c>
      <c r="C24" s="28" t="s">
        <v>88</v>
      </c>
      <c r="D24" s="28">
        <v>35</v>
      </c>
      <c r="E24" s="28">
        <v>18</v>
      </c>
      <c r="F24" s="28"/>
      <c r="G24" s="28">
        <f t="shared" si="0"/>
        <v>18</v>
      </c>
      <c r="H24" s="28">
        <f t="shared" si="1"/>
        <v>36</v>
      </c>
      <c r="I24" s="28">
        <f t="shared" si="2"/>
        <v>18</v>
      </c>
      <c r="J24" s="30">
        <v>19</v>
      </c>
      <c r="K24" s="30">
        <v>20</v>
      </c>
      <c r="L24" s="27">
        <v>9</v>
      </c>
      <c r="N24" s="42">
        <v>18</v>
      </c>
    </row>
    <row r="25" spans="1:14" ht="24.75" customHeight="1">
      <c r="A25" s="28">
        <v>18</v>
      </c>
      <c r="B25" s="28" t="s">
        <v>52</v>
      </c>
      <c r="C25" s="28" t="s">
        <v>87</v>
      </c>
      <c r="D25" s="28">
        <v>33</v>
      </c>
      <c r="E25" s="28">
        <v>17</v>
      </c>
      <c r="F25" s="28"/>
      <c r="G25" s="28">
        <f t="shared" si="0"/>
        <v>17</v>
      </c>
      <c r="H25" s="28">
        <f t="shared" si="1"/>
        <v>34</v>
      </c>
      <c r="I25" s="28">
        <f t="shared" si="2"/>
        <v>17</v>
      </c>
      <c r="J25" s="38"/>
      <c r="K25" s="30">
        <v>17</v>
      </c>
      <c r="L25" s="27">
        <v>10</v>
      </c>
      <c r="N25" s="42">
        <v>17</v>
      </c>
    </row>
    <row r="26" spans="1:14" ht="24.75" customHeight="1">
      <c r="A26" s="28">
        <v>19</v>
      </c>
      <c r="B26" s="28" t="s">
        <v>17</v>
      </c>
      <c r="C26" s="28" t="s">
        <v>86</v>
      </c>
      <c r="D26" s="28">
        <v>34</v>
      </c>
      <c r="E26" s="28">
        <v>2</v>
      </c>
      <c r="F26" s="28">
        <v>10</v>
      </c>
      <c r="G26" s="28">
        <f t="shared" si="0"/>
        <v>12</v>
      </c>
      <c r="H26" s="28">
        <f t="shared" si="1"/>
        <v>34</v>
      </c>
      <c r="I26" s="28">
        <f t="shared" si="2"/>
        <v>22</v>
      </c>
      <c r="J26" s="32">
        <v>22</v>
      </c>
      <c r="K26" s="28">
        <v>20</v>
      </c>
      <c r="N26" s="26">
        <f>SUM(N17:N25)</f>
        <v>175</v>
      </c>
    </row>
    <row r="27" spans="1:12" ht="24.75" customHeight="1">
      <c r="A27" s="28"/>
      <c r="B27" s="67" t="s">
        <v>20</v>
      </c>
      <c r="C27" s="67"/>
      <c r="D27" s="28">
        <f aca="true" t="shared" si="3" ref="D27:I27">SUM(D5:D26)</f>
        <v>717</v>
      </c>
      <c r="E27" s="28">
        <f t="shared" si="3"/>
        <v>301</v>
      </c>
      <c r="F27" s="28">
        <f t="shared" si="3"/>
        <v>47</v>
      </c>
      <c r="G27" s="28">
        <f t="shared" si="3"/>
        <v>348</v>
      </c>
      <c r="H27" s="28">
        <f t="shared" si="3"/>
        <v>743</v>
      </c>
      <c r="I27" s="28">
        <f t="shared" si="3"/>
        <v>580</v>
      </c>
      <c r="J27" s="28"/>
      <c r="K27" s="28">
        <v>21</v>
      </c>
      <c r="L27" s="28"/>
    </row>
    <row r="28" spans="10:12" ht="24.75" customHeight="1">
      <c r="J28" s="26">
        <f>SUM(J16:J29)</f>
        <v>198</v>
      </c>
      <c r="K28" s="26">
        <f>SUM(K20:K29)</f>
        <v>159</v>
      </c>
      <c r="L28" s="26"/>
    </row>
    <row r="29" spans="6:12" ht="24.75" customHeight="1">
      <c r="F29" s="28" t="s">
        <v>115</v>
      </c>
      <c r="G29" s="28">
        <f>D26+D25+D24+D23+D22</f>
        <v>172</v>
      </c>
      <c r="H29" s="28" t="s">
        <v>156</v>
      </c>
      <c r="L29" s="27">
        <v>16</v>
      </c>
    </row>
    <row r="30" spans="6:8" ht="24.75" customHeight="1">
      <c r="F30" s="28" t="s">
        <v>116</v>
      </c>
      <c r="G30" s="28">
        <f>D17+D18+D19+D9+D10</f>
        <v>198</v>
      </c>
      <c r="H30" s="28" t="s">
        <v>157</v>
      </c>
    </row>
    <row r="31" spans="6:8" ht="24.75" customHeight="1">
      <c r="F31" s="28" t="s">
        <v>117</v>
      </c>
      <c r="G31" s="28">
        <f>D11+D12+D16+D8</f>
        <v>159</v>
      </c>
      <c r="H31" s="28" t="s">
        <v>156</v>
      </c>
    </row>
    <row r="32" spans="6:8" ht="24.75" customHeight="1">
      <c r="F32" s="28" t="s">
        <v>114</v>
      </c>
      <c r="G32" s="28">
        <f>D5+D6+D7+D20+D21</f>
        <v>188</v>
      </c>
      <c r="H32" s="28" t="s">
        <v>120</v>
      </c>
    </row>
    <row r="33" spans="6:8" ht="24.75" customHeight="1">
      <c r="F33" s="28" t="s">
        <v>118</v>
      </c>
      <c r="G33" s="30">
        <f>SUM(G29:G32)</f>
        <v>717</v>
      </c>
      <c r="H33" s="28" t="s">
        <v>158</v>
      </c>
    </row>
  </sheetData>
  <sheetProtection/>
  <mergeCells count="4">
    <mergeCell ref="A1:I1"/>
    <mergeCell ref="A2:K2"/>
    <mergeCell ref="A3:K3"/>
    <mergeCell ref="B27:C27"/>
  </mergeCells>
  <printOptions/>
  <pageMargins left="0.75" right="0.25" top="0.5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2">
      <selection activeCell="C32" sqref="C32"/>
    </sheetView>
  </sheetViews>
  <sheetFormatPr defaultColWidth="8.796875" defaultRowHeight="31.5" customHeight="1"/>
  <cols>
    <col min="1" max="1" width="4.8984375" style="21" customWidth="1"/>
    <col min="2" max="2" width="9.5" style="17" customWidth="1"/>
    <col min="3" max="3" width="71.69921875" style="17" customWidth="1"/>
    <col min="4" max="7" width="10.3984375" style="17" customWidth="1"/>
    <col min="8" max="16384" width="9" style="17" customWidth="1"/>
  </cols>
  <sheetData>
    <row r="1" spans="1:7" s="15" customFormat="1" ht="31.5" customHeight="1">
      <c r="A1" s="68" t="s">
        <v>62</v>
      </c>
      <c r="B1" s="68"/>
      <c r="C1" s="68"/>
      <c r="D1" s="68"/>
      <c r="E1" s="14"/>
      <c r="F1" s="14"/>
      <c r="G1" s="14"/>
    </row>
    <row r="2" spans="1:7" ht="31.5" customHeight="1">
      <c r="A2" s="69" t="s">
        <v>137</v>
      </c>
      <c r="B2" s="69"/>
      <c r="C2" s="69"/>
      <c r="D2" s="69"/>
      <c r="E2" s="69"/>
      <c r="F2" s="16"/>
      <c r="G2" s="16"/>
    </row>
    <row r="3" spans="1:7" s="21" customFormat="1" ht="31.5" customHeight="1">
      <c r="A3" s="18"/>
      <c r="B3" s="19" t="s">
        <v>1</v>
      </c>
      <c r="C3" s="19" t="s">
        <v>63</v>
      </c>
      <c r="D3" s="20" t="s">
        <v>64</v>
      </c>
      <c r="E3" s="20" t="s">
        <v>65</v>
      </c>
      <c r="F3" s="20" t="s">
        <v>66</v>
      </c>
      <c r="G3" s="20" t="s">
        <v>67</v>
      </c>
    </row>
    <row r="4" spans="1:7" ht="31.5" customHeight="1">
      <c r="A4" s="12">
        <v>1</v>
      </c>
      <c r="B4" s="12" t="s">
        <v>7</v>
      </c>
      <c r="C4" s="13"/>
      <c r="D4" s="13"/>
      <c r="E4" s="13"/>
      <c r="F4" s="13"/>
      <c r="G4" s="13"/>
    </row>
    <row r="5" spans="1:7" ht="31.5" customHeight="1">
      <c r="A5" s="12">
        <v>2</v>
      </c>
      <c r="B5" s="12" t="s">
        <v>11</v>
      </c>
      <c r="C5" s="13"/>
      <c r="D5" s="13"/>
      <c r="E5" s="13"/>
      <c r="F5" s="13"/>
      <c r="G5" s="13"/>
    </row>
    <row r="6" spans="1:7" ht="31.5" customHeight="1">
      <c r="A6" s="12">
        <v>3</v>
      </c>
      <c r="B6" s="12" t="s">
        <v>6</v>
      </c>
      <c r="C6" s="13"/>
      <c r="D6" s="13"/>
      <c r="E6" s="13"/>
      <c r="F6" s="13"/>
      <c r="G6" s="13"/>
    </row>
    <row r="7" spans="1:7" ht="31.5" customHeight="1">
      <c r="A7" s="12">
        <v>4</v>
      </c>
      <c r="B7" s="12" t="s">
        <v>13</v>
      </c>
      <c r="C7" s="13"/>
      <c r="D7" s="13"/>
      <c r="E7" s="13"/>
      <c r="F7" s="13"/>
      <c r="G7" s="13"/>
    </row>
    <row r="8" spans="1:7" ht="31.5" customHeight="1">
      <c r="A8" s="12">
        <v>5</v>
      </c>
      <c r="B8" s="12" t="s">
        <v>9</v>
      </c>
      <c r="C8" s="13"/>
      <c r="D8" s="13"/>
      <c r="E8" s="13"/>
      <c r="F8" s="13"/>
      <c r="G8" s="13"/>
    </row>
    <row r="9" spans="1:7" ht="31.5" customHeight="1">
      <c r="A9" s="12">
        <v>6</v>
      </c>
      <c r="B9" s="12" t="s">
        <v>10</v>
      </c>
      <c r="C9" s="13"/>
      <c r="D9" s="13"/>
      <c r="E9" s="13"/>
      <c r="F9" s="13"/>
      <c r="G9" s="13"/>
    </row>
    <row r="10" spans="1:7" ht="31.5" customHeight="1">
      <c r="A10" s="12">
        <v>7</v>
      </c>
      <c r="B10" s="12" t="s">
        <v>14</v>
      </c>
      <c r="C10" s="13"/>
      <c r="D10" s="13"/>
      <c r="E10" s="13"/>
      <c r="F10" s="13"/>
      <c r="G10" s="13"/>
    </row>
    <row r="11" spans="1:7" ht="31.5" customHeight="1">
      <c r="A11" s="12">
        <v>8</v>
      </c>
      <c r="B11" s="12" t="s">
        <v>22</v>
      </c>
      <c r="C11" s="13"/>
      <c r="D11" s="13"/>
      <c r="E11" s="13"/>
      <c r="F11" s="13"/>
      <c r="G11" s="13"/>
    </row>
    <row r="12" spans="1:7" ht="31.5" customHeight="1">
      <c r="A12" s="12">
        <v>9</v>
      </c>
      <c r="B12" s="12" t="s">
        <v>23</v>
      </c>
      <c r="C12" s="13"/>
      <c r="D12" s="13"/>
      <c r="E12" s="13"/>
      <c r="F12" s="13"/>
      <c r="G12" s="13"/>
    </row>
    <row r="13" spans="1:7" ht="31.5" customHeight="1">
      <c r="A13" s="12">
        <v>10</v>
      </c>
      <c r="B13" s="12" t="s">
        <v>135</v>
      </c>
      <c r="C13" s="13"/>
      <c r="D13" s="13"/>
      <c r="E13" s="13"/>
      <c r="F13" s="13"/>
      <c r="G13" s="13"/>
    </row>
    <row r="14" spans="1:7" ht="31.5" customHeight="1">
      <c r="A14" s="12">
        <v>11</v>
      </c>
      <c r="B14" s="12" t="s">
        <v>60</v>
      </c>
      <c r="C14" s="13"/>
      <c r="D14" s="13"/>
      <c r="E14" s="13"/>
      <c r="F14" s="13"/>
      <c r="G14" s="13"/>
    </row>
    <row r="15" spans="1:7" ht="31.5" customHeight="1">
      <c r="A15" s="12">
        <v>12</v>
      </c>
      <c r="B15" s="12" t="s">
        <v>43</v>
      </c>
      <c r="C15" s="13"/>
      <c r="D15" s="13"/>
      <c r="E15" s="13"/>
      <c r="F15" s="13"/>
      <c r="G15" s="13"/>
    </row>
    <row r="16" spans="1:7" ht="31.5" customHeight="1">
      <c r="A16" s="12">
        <v>13</v>
      </c>
      <c r="B16" s="12" t="s">
        <v>111</v>
      </c>
      <c r="C16" s="13"/>
      <c r="D16" s="13"/>
      <c r="E16" s="13"/>
      <c r="F16" s="13"/>
      <c r="G16" s="13"/>
    </row>
    <row r="17" spans="1:7" ht="31.5" customHeight="1">
      <c r="A17" s="12">
        <v>14</v>
      </c>
      <c r="B17" s="12" t="s">
        <v>61</v>
      </c>
      <c r="C17" s="13"/>
      <c r="D17" s="13"/>
      <c r="E17" s="13"/>
      <c r="F17" s="13"/>
      <c r="G17" s="13"/>
    </row>
    <row r="18" spans="1:7" ht="31.5" customHeight="1">
      <c r="A18" s="12"/>
      <c r="B18" s="12"/>
      <c r="C18" s="13"/>
      <c r="D18" s="13"/>
      <c r="E18" s="13"/>
      <c r="F18" s="13"/>
      <c r="G18" s="13"/>
    </row>
    <row r="19" spans="1:7" ht="31.5" customHeight="1">
      <c r="A19" s="12">
        <v>15</v>
      </c>
      <c r="B19" s="12" t="s">
        <v>49</v>
      </c>
      <c r="C19" s="13"/>
      <c r="D19" s="13"/>
      <c r="E19" s="13"/>
      <c r="F19" s="13"/>
      <c r="G19" s="13"/>
    </row>
    <row r="20" spans="1:7" ht="31.5" customHeight="1">
      <c r="A20" s="12">
        <v>16</v>
      </c>
      <c r="B20" s="12" t="s">
        <v>3</v>
      </c>
      <c r="C20" s="13"/>
      <c r="D20" s="13"/>
      <c r="E20" s="13"/>
      <c r="F20" s="13"/>
      <c r="G20" s="13"/>
    </row>
    <row r="21" spans="1:7" ht="31.5" customHeight="1">
      <c r="A21" s="12">
        <v>17</v>
      </c>
      <c r="B21" s="12" t="s">
        <v>2</v>
      </c>
      <c r="C21" s="13"/>
      <c r="D21" s="13"/>
      <c r="E21" s="13"/>
      <c r="F21" s="13"/>
      <c r="G21" s="13"/>
    </row>
    <row r="22" spans="1:7" ht="31.5" customHeight="1">
      <c r="A22" s="12">
        <v>18</v>
      </c>
      <c r="B22" s="12" t="s">
        <v>26</v>
      </c>
      <c r="C22" s="13"/>
      <c r="D22" s="13"/>
      <c r="E22" s="13"/>
      <c r="F22" s="13"/>
      <c r="G22" s="13"/>
    </row>
    <row r="23" spans="1:7" ht="31.5" customHeight="1">
      <c r="A23" s="12">
        <v>19</v>
      </c>
      <c r="B23" s="12" t="s">
        <v>48</v>
      </c>
      <c r="C23" s="13"/>
      <c r="D23" s="13"/>
      <c r="E23" s="13"/>
      <c r="F23" s="13"/>
      <c r="G23" s="13"/>
    </row>
    <row r="24" spans="1:7" ht="31.5" customHeight="1">
      <c r="A24" s="12">
        <v>20</v>
      </c>
      <c r="B24" s="12" t="s">
        <v>4</v>
      </c>
      <c r="C24" s="13"/>
      <c r="D24" s="13"/>
      <c r="E24" s="13"/>
      <c r="F24" s="13"/>
      <c r="G24" s="13"/>
    </row>
    <row r="25" spans="1:7" ht="31.5" customHeight="1">
      <c r="A25" s="12">
        <v>21</v>
      </c>
      <c r="B25" s="12" t="s">
        <v>53</v>
      </c>
      <c r="C25" s="13"/>
      <c r="D25" s="13"/>
      <c r="E25" s="13"/>
      <c r="F25" s="13"/>
      <c r="G25" s="13"/>
    </row>
    <row r="26" spans="1:7" ht="31.5" customHeight="1">
      <c r="A26" s="12">
        <v>22</v>
      </c>
      <c r="B26" s="12" t="s">
        <v>21</v>
      </c>
      <c r="C26" s="13"/>
      <c r="D26" s="13"/>
      <c r="E26" s="13"/>
      <c r="F26" s="13"/>
      <c r="G26" s="13"/>
    </row>
    <row r="27" spans="1:7" ht="31.5" customHeight="1">
      <c r="A27" s="12">
        <v>23</v>
      </c>
      <c r="B27" s="12" t="s">
        <v>12</v>
      </c>
      <c r="C27" s="13"/>
      <c r="D27" s="13"/>
      <c r="E27" s="13"/>
      <c r="F27" s="13"/>
      <c r="G27" s="13"/>
    </row>
    <row r="28" spans="1:7" ht="31.5" customHeight="1">
      <c r="A28" s="12">
        <v>24</v>
      </c>
      <c r="B28" s="12" t="s">
        <v>5</v>
      </c>
      <c r="C28" s="13"/>
      <c r="D28" s="13"/>
      <c r="E28" s="13"/>
      <c r="F28" s="13"/>
      <c r="G28" s="13"/>
    </row>
    <row r="29" spans="1:7" ht="31.5" customHeight="1">
      <c r="A29" s="12">
        <v>25</v>
      </c>
      <c r="B29" s="12" t="s">
        <v>112</v>
      </c>
      <c r="C29" s="13"/>
      <c r="D29" s="13"/>
      <c r="E29" s="13"/>
      <c r="F29" s="13"/>
      <c r="G29" s="13"/>
    </row>
    <row r="30" spans="1:7" ht="31.5" customHeight="1">
      <c r="A30" s="12">
        <v>26</v>
      </c>
      <c r="B30" s="12" t="s">
        <v>8</v>
      </c>
      <c r="C30" s="13"/>
      <c r="D30" s="13"/>
      <c r="E30" s="13"/>
      <c r="F30" s="13"/>
      <c r="G30" s="13"/>
    </row>
    <row r="31" spans="1:7" ht="31.5" customHeight="1">
      <c r="A31" s="12">
        <v>27</v>
      </c>
      <c r="B31" s="12" t="s">
        <v>45</v>
      </c>
      <c r="C31" s="13"/>
      <c r="D31" s="13"/>
      <c r="E31" s="13"/>
      <c r="F31" s="13"/>
      <c r="G31" s="13"/>
    </row>
    <row r="32" spans="1:7" ht="31.5" customHeight="1">
      <c r="A32" s="12">
        <v>28</v>
      </c>
      <c r="B32" s="12" t="s">
        <v>25</v>
      </c>
      <c r="C32" s="13"/>
      <c r="D32" s="13"/>
      <c r="E32" s="13"/>
      <c r="F32" s="13"/>
      <c r="G32" s="13"/>
    </row>
    <row r="33" spans="1:7" ht="31.5" customHeight="1">
      <c r="A33" s="12">
        <v>29</v>
      </c>
      <c r="B33" s="12" t="s">
        <v>24</v>
      </c>
      <c r="C33" s="13"/>
      <c r="D33" s="13"/>
      <c r="E33" s="13"/>
      <c r="F33" s="13"/>
      <c r="G33" s="13"/>
    </row>
    <row r="34" spans="1:7" ht="31.5" customHeight="1">
      <c r="A34" s="12">
        <v>30</v>
      </c>
      <c r="B34" s="12" t="s">
        <v>27</v>
      </c>
      <c r="C34" s="13"/>
      <c r="D34" s="13"/>
      <c r="E34" s="13"/>
      <c r="F34" s="13"/>
      <c r="G34" s="13"/>
    </row>
    <row r="35" spans="1:7" ht="31.5" customHeight="1">
      <c r="A35" s="12">
        <v>31</v>
      </c>
      <c r="B35" s="13" t="s">
        <v>136</v>
      </c>
      <c r="C35" s="13"/>
      <c r="D35" s="13"/>
      <c r="E35" s="13"/>
      <c r="F35" s="13"/>
      <c r="G35" s="13"/>
    </row>
    <row r="36" spans="1:7" ht="31.5" customHeight="1">
      <c r="A36" s="18">
        <v>32</v>
      </c>
      <c r="B36" s="13" t="s">
        <v>138</v>
      </c>
      <c r="C36" s="13"/>
      <c r="D36" s="13"/>
      <c r="E36" s="13"/>
      <c r="F36" s="13"/>
      <c r="G36" s="13"/>
    </row>
    <row r="37" spans="1:7" ht="31.5" customHeight="1">
      <c r="A37" s="18"/>
      <c r="B37" s="13"/>
      <c r="C37" s="13"/>
      <c r="D37" s="13"/>
      <c r="E37" s="13"/>
      <c r="F37" s="13"/>
      <c r="G37" s="13"/>
    </row>
  </sheetData>
  <sheetProtection/>
  <mergeCells count="2">
    <mergeCell ref="A1:D1"/>
    <mergeCell ref="A2:E2"/>
  </mergeCells>
  <printOptions/>
  <pageMargins left="0.25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N28" sqref="N28"/>
    </sheetView>
  </sheetViews>
  <sheetFormatPr defaultColWidth="8.796875" defaultRowHeight="24.75" customHeight="1"/>
  <cols>
    <col min="1" max="8" width="6.8984375" style="26" customWidth="1"/>
    <col min="9" max="9" width="8.8984375" style="26" customWidth="1"/>
    <col min="10" max="11" width="6.8984375" style="26" customWidth="1"/>
    <col min="12" max="12" width="8.5" style="27" customWidth="1"/>
    <col min="13" max="13" width="9" style="27" customWidth="1"/>
    <col min="14" max="14" width="9" style="26" customWidth="1"/>
    <col min="15" max="16384" width="9" style="27" customWidth="1"/>
  </cols>
  <sheetData>
    <row r="1" spans="1:10" ht="24.75" customHeight="1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25"/>
    </row>
    <row r="2" spans="1:11" ht="24.75" customHeight="1">
      <c r="A2" s="65" t="s">
        <v>68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24.75" customHeight="1">
      <c r="A3" s="66" t="s">
        <v>140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24.75" customHeight="1">
      <c r="A4" s="36" t="s">
        <v>0</v>
      </c>
      <c r="B4" s="36" t="s">
        <v>69</v>
      </c>
      <c r="C4" s="36" t="s">
        <v>70</v>
      </c>
      <c r="D4" s="36" t="s">
        <v>71</v>
      </c>
      <c r="E4" s="36" t="s">
        <v>72</v>
      </c>
      <c r="F4" s="36" t="s">
        <v>73</v>
      </c>
      <c r="G4" s="36" t="s">
        <v>20</v>
      </c>
      <c r="H4" s="36" t="s">
        <v>74</v>
      </c>
      <c r="I4" s="36" t="s">
        <v>75</v>
      </c>
      <c r="J4" s="36" t="s">
        <v>76</v>
      </c>
      <c r="K4" s="36" t="s">
        <v>153</v>
      </c>
    </row>
    <row r="5" spans="1:14" ht="24.75" customHeight="1">
      <c r="A5" s="28">
        <v>1</v>
      </c>
      <c r="B5" s="28" t="s">
        <v>42</v>
      </c>
      <c r="C5" s="28" t="s">
        <v>95</v>
      </c>
      <c r="D5" s="29">
        <v>37</v>
      </c>
      <c r="E5" s="29">
        <v>12</v>
      </c>
      <c r="F5" s="29">
        <v>6</v>
      </c>
      <c r="G5" s="29">
        <f>F5+E5</f>
        <v>18</v>
      </c>
      <c r="H5" s="29">
        <f>E5*2+F5*3</f>
        <v>42</v>
      </c>
      <c r="I5" s="29">
        <f>E5+F5*2</f>
        <v>24</v>
      </c>
      <c r="J5" s="41">
        <v>24</v>
      </c>
      <c r="K5" s="31">
        <v>21</v>
      </c>
      <c r="N5" s="26">
        <v>21</v>
      </c>
    </row>
    <row r="6" spans="1:14" ht="24.75" customHeight="1">
      <c r="A6" s="28">
        <v>2</v>
      </c>
      <c r="B6" s="28" t="s">
        <v>41</v>
      </c>
      <c r="C6" s="28" t="s">
        <v>94</v>
      </c>
      <c r="D6" s="29">
        <v>41</v>
      </c>
      <c r="E6" s="29">
        <v>21</v>
      </c>
      <c r="F6" s="29"/>
      <c r="G6" s="29">
        <f aca="true" t="shared" si="0" ref="G6:G24">F6+E6</f>
        <v>21</v>
      </c>
      <c r="H6" s="29">
        <f aca="true" t="shared" si="1" ref="H6:H24">E6*2+F6*3</f>
        <v>42</v>
      </c>
      <c r="I6" s="29">
        <f aca="true" t="shared" si="2" ref="I6:I24">E6+F6*2</f>
        <v>21</v>
      </c>
      <c r="J6" s="41">
        <v>21</v>
      </c>
      <c r="K6" s="31">
        <v>21</v>
      </c>
      <c r="N6" s="26">
        <v>21</v>
      </c>
    </row>
    <row r="7" spans="1:14" ht="24.75" customHeight="1">
      <c r="A7" s="28">
        <v>3</v>
      </c>
      <c r="B7" s="28" t="s">
        <v>40</v>
      </c>
      <c r="C7" s="28" t="s">
        <v>93</v>
      </c>
      <c r="D7" s="29">
        <v>41</v>
      </c>
      <c r="E7" s="29">
        <v>21</v>
      </c>
      <c r="F7" s="29"/>
      <c r="G7" s="29">
        <f t="shared" si="0"/>
        <v>21</v>
      </c>
      <c r="H7" s="29">
        <f t="shared" si="1"/>
        <v>42</v>
      </c>
      <c r="I7" s="29">
        <f t="shared" si="2"/>
        <v>21</v>
      </c>
      <c r="J7" s="41">
        <v>21</v>
      </c>
      <c r="K7" s="31">
        <v>21</v>
      </c>
      <c r="N7" s="26">
        <v>21</v>
      </c>
    </row>
    <row r="8" spans="1:14" ht="24.75" customHeight="1">
      <c r="A8" s="28">
        <v>4</v>
      </c>
      <c r="B8" s="28" t="s">
        <v>39</v>
      </c>
      <c r="C8" s="28" t="s">
        <v>90</v>
      </c>
      <c r="D8" s="29">
        <v>40</v>
      </c>
      <c r="E8" s="29">
        <v>20</v>
      </c>
      <c r="F8" s="29"/>
      <c r="G8" s="29">
        <f t="shared" si="0"/>
        <v>20</v>
      </c>
      <c r="H8" s="29">
        <f t="shared" si="1"/>
        <v>40</v>
      </c>
      <c r="I8" s="29">
        <f t="shared" si="2"/>
        <v>20</v>
      </c>
      <c r="J8" s="41">
        <v>20</v>
      </c>
      <c r="K8" s="31">
        <v>21</v>
      </c>
      <c r="N8" s="26">
        <v>21</v>
      </c>
    </row>
    <row r="9" spans="1:14" ht="24.75" customHeight="1">
      <c r="A9" s="28">
        <v>5</v>
      </c>
      <c r="B9" s="28" t="s">
        <v>38</v>
      </c>
      <c r="C9" s="28" t="s">
        <v>85</v>
      </c>
      <c r="D9" s="29">
        <v>43</v>
      </c>
      <c r="E9" s="29">
        <v>22</v>
      </c>
      <c r="F9" s="29"/>
      <c r="G9" s="29">
        <f t="shared" si="0"/>
        <v>22</v>
      </c>
      <c r="H9" s="29">
        <f t="shared" si="1"/>
        <v>44</v>
      </c>
      <c r="I9" s="29">
        <f t="shared" si="2"/>
        <v>22</v>
      </c>
      <c r="J9" s="41">
        <v>22</v>
      </c>
      <c r="K9" s="31">
        <v>21</v>
      </c>
      <c r="N9" s="26">
        <v>21</v>
      </c>
    </row>
    <row r="10" spans="1:14" ht="24.75" customHeight="1">
      <c r="A10" s="28">
        <v>6</v>
      </c>
      <c r="B10" s="28" t="s">
        <v>37</v>
      </c>
      <c r="C10" s="28" t="s">
        <v>84</v>
      </c>
      <c r="D10" s="29">
        <v>41</v>
      </c>
      <c r="E10" s="29">
        <v>21</v>
      </c>
      <c r="F10" s="29"/>
      <c r="G10" s="29">
        <f t="shared" si="0"/>
        <v>21</v>
      </c>
      <c r="H10" s="29">
        <f t="shared" si="1"/>
        <v>42</v>
      </c>
      <c r="I10" s="29">
        <f t="shared" si="2"/>
        <v>21</v>
      </c>
      <c r="J10" s="41">
        <v>20</v>
      </c>
      <c r="K10" s="31">
        <v>21</v>
      </c>
      <c r="N10" s="26">
        <v>21</v>
      </c>
    </row>
    <row r="11" spans="1:14" ht="24.75" customHeight="1">
      <c r="A11" s="28">
        <v>7</v>
      </c>
      <c r="B11" s="28" t="s">
        <v>36</v>
      </c>
      <c r="C11" s="28" t="s">
        <v>77</v>
      </c>
      <c r="D11" s="29">
        <v>40</v>
      </c>
      <c r="E11" s="29"/>
      <c r="F11" s="29">
        <v>14</v>
      </c>
      <c r="G11" s="29">
        <f t="shared" si="0"/>
        <v>14</v>
      </c>
      <c r="H11" s="29">
        <f t="shared" si="1"/>
        <v>42</v>
      </c>
      <c r="I11" s="29">
        <f t="shared" si="2"/>
        <v>28</v>
      </c>
      <c r="J11" s="41">
        <v>22</v>
      </c>
      <c r="K11" s="31">
        <v>21</v>
      </c>
      <c r="N11" s="26">
        <v>21</v>
      </c>
    </row>
    <row r="12" spans="1:14" ht="24.75" customHeight="1">
      <c r="A12" s="28">
        <v>8</v>
      </c>
      <c r="B12" s="28" t="s">
        <v>35</v>
      </c>
      <c r="C12" s="28" t="s">
        <v>78</v>
      </c>
      <c r="D12" s="29">
        <v>39</v>
      </c>
      <c r="E12" s="29"/>
      <c r="F12" s="29">
        <v>14</v>
      </c>
      <c r="G12" s="29">
        <f t="shared" si="0"/>
        <v>14</v>
      </c>
      <c r="H12" s="29">
        <f t="shared" si="1"/>
        <v>42</v>
      </c>
      <c r="I12" s="29">
        <f t="shared" si="2"/>
        <v>28</v>
      </c>
      <c r="J12" s="41">
        <v>22</v>
      </c>
      <c r="K12" s="31">
        <v>21</v>
      </c>
      <c r="N12" s="26">
        <v>21</v>
      </c>
    </row>
    <row r="13" spans="1:14" ht="24.75" customHeight="1">
      <c r="A13" s="28"/>
      <c r="B13" s="28"/>
      <c r="C13" s="28"/>
      <c r="D13" s="28"/>
      <c r="E13" s="28"/>
      <c r="F13" s="28"/>
      <c r="G13" s="28"/>
      <c r="H13" s="28"/>
      <c r="I13" s="30">
        <f>SUM(I5:I12)</f>
        <v>185</v>
      </c>
      <c r="J13" s="32">
        <f>SUM(J5:J12)</f>
        <v>172</v>
      </c>
      <c r="K13" s="32">
        <v>20</v>
      </c>
      <c r="N13" s="26">
        <v>20</v>
      </c>
    </row>
    <row r="14" spans="1:14" ht="24.75" customHeight="1">
      <c r="A14" s="28">
        <v>9</v>
      </c>
      <c r="B14" s="28" t="s">
        <v>34</v>
      </c>
      <c r="C14" s="28" t="s">
        <v>79</v>
      </c>
      <c r="D14" s="28">
        <v>40</v>
      </c>
      <c r="E14" s="28">
        <v>21</v>
      </c>
      <c r="F14" s="28"/>
      <c r="G14" s="28">
        <f>F14+E14</f>
        <v>21</v>
      </c>
      <c r="H14" s="28">
        <f>E14*2+F14*3</f>
        <v>42</v>
      </c>
      <c r="I14" s="28">
        <f>E14+F14*2</f>
        <v>21</v>
      </c>
      <c r="J14" s="28">
        <v>21</v>
      </c>
      <c r="K14" s="30">
        <f>SUM(K5:K13)</f>
        <v>188</v>
      </c>
      <c r="N14" s="26">
        <f>SUM(N5:N13)</f>
        <v>188</v>
      </c>
    </row>
    <row r="15" spans="1:19" ht="24.75" customHeight="1">
      <c r="A15" s="28">
        <v>10</v>
      </c>
      <c r="B15" s="28" t="s">
        <v>33</v>
      </c>
      <c r="C15" s="28" t="s">
        <v>113</v>
      </c>
      <c r="D15" s="28">
        <v>37</v>
      </c>
      <c r="E15" s="28">
        <v>19</v>
      </c>
      <c r="F15" s="28"/>
      <c r="G15" s="28">
        <f t="shared" si="0"/>
        <v>19</v>
      </c>
      <c r="H15" s="29">
        <f t="shared" si="1"/>
        <v>38</v>
      </c>
      <c r="I15" s="28">
        <f t="shared" si="2"/>
        <v>19</v>
      </c>
      <c r="J15" s="30">
        <v>19</v>
      </c>
      <c r="K15" s="30"/>
      <c r="N15" s="42">
        <v>24</v>
      </c>
      <c r="Q15" s="27" t="s">
        <v>143</v>
      </c>
      <c r="R15" s="27" t="s">
        <v>144</v>
      </c>
      <c r="S15" s="27" t="s">
        <v>145</v>
      </c>
    </row>
    <row r="16" spans="1:19" ht="24.75" customHeight="1">
      <c r="A16" s="28">
        <v>11</v>
      </c>
      <c r="B16" s="28" t="s">
        <v>32</v>
      </c>
      <c r="C16" s="28" t="s">
        <v>80</v>
      </c>
      <c r="D16" s="28">
        <v>37</v>
      </c>
      <c r="E16" s="28">
        <v>19</v>
      </c>
      <c r="F16" s="28"/>
      <c r="G16" s="28">
        <f t="shared" si="0"/>
        <v>19</v>
      </c>
      <c r="H16" s="28">
        <f t="shared" si="1"/>
        <v>38</v>
      </c>
      <c r="I16" s="28">
        <f t="shared" si="2"/>
        <v>19</v>
      </c>
      <c r="J16" s="41">
        <v>19</v>
      </c>
      <c r="K16" s="41"/>
      <c r="N16" s="42">
        <v>21</v>
      </c>
      <c r="P16" s="27" t="s">
        <v>141</v>
      </c>
      <c r="Q16" s="27">
        <v>8</v>
      </c>
      <c r="R16" s="27">
        <v>9</v>
      </c>
      <c r="S16" s="27">
        <v>9</v>
      </c>
    </row>
    <row r="17" spans="1:18" ht="24.75" customHeight="1">
      <c r="A17" s="28">
        <v>12</v>
      </c>
      <c r="B17" s="28" t="s">
        <v>31</v>
      </c>
      <c r="C17" s="28" t="s">
        <v>83</v>
      </c>
      <c r="D17" s="28">
        <v>41</v>
      </c>
      <c r="E17" s="28">
        <v>20</v>
      </c>
      <c r="F17" s="28"/>
      <c r="G17" s="28">
        <f t="shared" si="0"/>
        <v>20</v>
      </c>
      <c r="H17" s="28">
        <f t="shared" si="1"/>
        <v>40</v>
      </c>
      <c r="I17" s="28">
        <f t="shared" si="2"/>
        <v>20</v>
      </c>
      <c r="J17" s="41">
        <v>20</v>
      </c>
      <c r="K17" s="41"/>
      <c r="N17" s="42">
        <v>21</v>
      </c>
      <c r="P17" s="27" t="s">
        <v>142</v>
      </c>
      <c r="Q17" s="27">
        <v>10</v>
      </c>
      <c r="R17" s="27">
        <v>8</v>
      </c>
    </row>
    <row r="18" spans="1:19" ht="24.75" customHeight="1">
      <c r="A18" s="28">
        <v>13</v>
      </c>
      <c r="B18" s="28" t="s">
        <v>89</v>
      </c>
      <c r="C18" s="28" t="s">
        <v>96</v>
      </c>
      <c r="D18" s="28">
        <v>34</v>
      </c>
      <c r="E18" s="28">
        <v>15</v>
      </c>
      <c r="F18" s="28">
        <v>3</v>
      </c>
      <c r="G18" s="28">
        <f t="shared" si="0"/>
        <v>18</v>
      </c>
      <c r="H18" s="28">
        <f t="shared" si="1"/>
        <v>39</v>
      </c>
      <c r="I18" s="28">
        <f t="shared" si="2"/>
        <v>21</v>
      </c>
      <c r="J18" s="41">
        <v>21</v>
      </c>
      <c r="K18" s="41">
        <v>21</v>
      </c>
      <c r="N18" s="42">
        <v>21</v>
      </c>
      <c r="Q18" s="27">
        <f>SUM(Q16:Q17)</f>
        <v>18</v>
      </c>
      <c r="R18" s="27">
        <f>SUM(R16:R17)</f>
        <v>17</v>
      </c>
      <c r="S18" s="27">
        <f>SUM(S16:S17)</f>
        <v>9</v>
      </c>
    </row>
    <row r="19" spans="1:14" ht="24.75" customHeight="1">
      <c r="A19" s="28">
        <v>14</v>
      </c>
      <c r="B19" s="28" t="s">
        <v>91</v>
      </c>
      <c r="C19" s="28" t="s">
        <v>97</v>
      </c>
      <c r="D19" s="28">
        <v>36</v>
      </c>
      <c r="E19" s="28">
        <v>18</v>
      </c>
      <c r="F19" s="28"/>
      <c r="G19" s="28">
        <f t="shared" si="0"/>
        <v>18</v>
      </c>
      <c r="H19" s="28">
        <f t="shared" si="1"/>
        <v>36</v>
      </c>
      <c r="I19" s="28">
        <f t="shared" si="2"/>
        <v>18</v>
      </c>
      <c r="J19" s="41">
        <v>20</v>
      </c>
      <c r="K19" s="41">
        <v>20</v>
      </c>
      <c r="N19" s="42">
        <v>18</v>
      </c>
    </row>
    <row r="20" spans="1:14" ht="24.75" customHeight="1">
      <c r="A20" s="28">
        <v>15</v>
      </c>
      <c r="B20" s="28" t="s">
        <v>92</v>
      </c>
      <c r="C20" s="28" t="s">
        <v>82</v>
      </c>
      <c r="D20" s="28">
        <v>36</v>
      </c>
      <c r="E20" s="28">
        <v>18</v>
      </c>
      <c r="F20" s="28"/>
      <c r="G20" s="28">
        <f t="shared" si="0"/>
        <v>18</v>
      </c>
      <c r="H20" s="28">
        <f t="shared" si="1"/>
        <v>36</v>
      </c>
      <c r="I20" s="28">
        <f t="shared" si="2"/>
        <v>18</v>
      </c>
      <c r="J20" s="30">
        <v>20</v>
      </c>
      <c r="K20" s="30">
        <v>20</v>
      </c>
      <c r="N20" s="42">
        <v>18</v>
      </c>
    </row>
    <row r="21" spans="1:14" ht="24.75" customHeight="1">
      <c r="A21" s="28">
        <v>16</v>
      </c>
      <c r="B21" s="28" t="s">
        <v>50</v>
      </c>
      <c r="C21" s="28" t="s">
        <v>81</v>
      </c>
      <c r="D21" s="28">
        <v>35</v>
      </c>
      <c r="E21" s="28">
        <v>17</v>
      </c>
      <c r="F21" s="28"/>
      <c r="G21" s="28">
        <f t="shared" si="0"/>
        <v>17</v>
      </c>
      <c r="H21" s="28">
        <f t="shared" si="1"/>
        <v>34</v>
      </c>
      <c r="I21" s="28">
        <f t="shared" si="2"/>
        <v>17</v>
      </c>
      <c r="J21" s="30">
        <v>17</v>
      </c>
      <c r="K21" s="30">
        <v>20</v>
      </c>
      <c r="N21" s="42">
        <v>17</v>
      </c>
    </row>
    <row r="22" spans="1:14" ht="24.75" customHeight="1">
      <c r="A22" s="28">
        <v>17</v>
      </c>
      <c r="B22" s="28" t="s">
        <v>51</v>
      </c>
      <c r="C22" s="28" t="s">
        <v>88</v>
      </c>
      <c r="D22" s="28">
        <v>36</v>
      </c>
      <c r="E22" s="28">
        <v>18</v>
      </c>
      <c r="F22" s="28"/>
      <c r="G22" s="28">
        <f t="shared" si="0"/>
        <v>18</v>
      </c>
      <c r="H22" s="28">
        <f t="shared" si="1"/>
        <v>36</v>
      </c>
      <c r="I22" s="28">
        <f t="shared" si="2"/>
        <v>18</v>
      </c>
      <c r="J22" s="30">
        <v>19</v>
      </c>
      <c r="K22" s="30">
        <v>20</v>
      </c>
      <c r="N22" s="42">
        <v>18</v>
      </c>
    </row>
    <row r="23" spans="1:14" ht="24.75" customHeight="1">
      <c r="A23" s="28">
        <v>18</v>
      </c>
      <c r="B23" s="28" t="s">
        <v>52</v>
      </c>
      <c r="C23" s="28" t="s">
        <v>87</v>
      </c>
      <c r="D23" s="28">
        <v>34</v>
      </c>
      <c r="E23" s="28">
        <v>17</v>
      </c>
      <c r="F23" s="28"/>
      <c r="G23" s="28">
        <f t="shared" si="0"/>
        <v>17</v>
      </c>
      <c r="H23" s="28">
        <f t="shared" si="1"/>
        <v>34</v>
      </c>
      <c r="I23" s="28">
        <f t="shared" si="2"/>
        <v>17</v>
      </c>
      <c r="J23" s="38"/>
      <c r="K23" s="30">
        <v>17</v>
      </c>
      <c r="N23" s="42">
        <v>17</v>
      </c>
    </row>
    <row r="24" spans="1:14" ht="24.75" customHeight="1">
      <c r="A24" s="28">
        <v>19</v>
      </c>
      <c r="B24" s="28" t="s">
        <v>17</v>
      </c>
      <c r="C24" s="28" t="s">
        <v>86</v>
      </c>
      <c r="D24" s="28">
        <v>34</v>
      </c>
      <c r="E24" s="28">
        <v>2</v>
      </c>
      <c r="F24" s="28">
        <v>10</v>
      </c>
      <c r="G24" s="28">
        <f t="shared" si="0"/>
        <v>12</v>
      </c>
      <c r="H24" s="28">
        <f t="shared" si="1"/>
        <v>34</v>
      </c>
      <c r="I24" s="28">
        <f t="shared" si="2"/>
        <v>22</v>
      </c>
      <c r="J24" s="32">
        <v>22</v>
      </c>
      <c r="K24" s="28">
        <v>20</v>
      </c>
      <c r="L24" s="28" t="s">
        <v>18</v>
      </c>
      <c r="N24" s="26">
        <f>SUM(N15:N23)</f>
        <v>175</v>
      </c>
    </row>
    <row r="25" spans="1:12" ht="24.75" customHeight="1">
      <c r="A25" s="28"/>
      <c r="B25" s="67" t="s">
        <v>20</v>
      </c>
      <c r="C25" s="67"/>
      <c r="D25" s="28">
        <f aca="true" t="shared" si="3" ref="D25:I25">SUM(D5:D24)</f>
        <v>722</v>
      </c>
      <c r="E25" s="28">
        <f t="shared" si="3"/>
        <v>301</v>
      </c>
      <c r="F25" s="28">
        <f t="shared" si="3"/>
        <v>47</v>
      </c>
      <c r="G25" s="28">
        <f t="shared" si="3"/>
        <v>348</v>
      </c>
      <c r="H25" s="28">
        <f t="shared" si="3"/>
        <v>743</v>
      </c>
      <c r="I25" s="28">
        <f t="shared" si="3"/>
        <v>580</v>
      </c>
      <c r="J25" s="28"/>
      <c r="K25" s="28">
        <v>21</v>
      </c>
      <c r="L25" s="26" t="s">
        <v>15</v>
      </c>
    </row>
    <row r="26" spans="10:11" ht="24.75" customHeight="1">
      <c r="J26" s="26">
        <f>SUM(J14:J27)</f>
        <v>198</v>
      </c>
      <c r="K26" s="26">
        <f>SUM(K18:K27)</f>
        <v>159</v>
      </c>
    </row>
    <row r="27" spans="6:12" ht="24.75" customHeight="1">
      <c r="F27" s="28" t="s">
        <v>115</v>
      </c>
      <c r="G27" s="28">
        <f>D24+D23+D22+D21+D20</f>
        <v>175</v>
      </c>
      <c r="H27" s="28" t="s">
        <v>119</v>
      </c>
      <c r="L27" s="27">
        <v>16</v>
      </c>
    </row>
    <row r="28" spans="6:8" ht="24.75" customHeight="1">
      <c r="F28" s="28" t="s">
        <v>116</v>
      </c>
      <c r="G28" s="28">
        <f>D15+D16+D17+D9+D10</f>
        <v>199</v>
      </c>
      <c r="H28" s="28" t="s">
        <v>120</v>
      </c>
    </row>
    <row r="29" spans="6:8" ht="24.75" customHeight="1">
      <c r="F29" s="28" t="s">
        <v>117</v>
      </c>
      <c r="G29" s="28">
        <f>D11+D12+D14+D8</f>
        <v>159</v>
      </c>
      <c r="H29" s="28" t="s">
        <v>119</v>
      </c>
    </row>
    <row r="30" spans="6:8" ht="24.75" customHeight="1">
      <c r="F30" s="28" t="s">
        <v>114</v>
      </c>
      <c r="G30" s="28">
        <f>D5+D6+D7+D18+D19</f>
        <v>189</v>
      </c>
      <c r="H30" s="28" t="s">
        <v>120</v>
      </c>
    </row>
    <row r="31" spans="6:8" ht="24.75" customHeight="1">
      <c r="F31" s="28" t="s">
        <v>118</v>
      </c>
      <c r="G31" s="30">
        <f>SUM(G27:G30)</f>
        <v>722</v>
      </c>
      <c r="H31" s="31" t="s">
        <v>127</v>
      </c>
    </row>
  </sheetData>
  <sheetProtection/>
  <mergeCells count="4">
    <mergeCell ref="A1:I1"/>
    <mergeCell ref="A2:K2"/>
    <mergeCell ref="A3:K3"/>
    <mergeCell ref="B25:C25"/>
  </mergeCells>
  <printOptions/>
  <pageMargins left="0.75" right="0.25" top="0.5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Thanh An</cp:lastModifiedBy>
  <cp:lastPrinted>2018-03-10T10:06:19Z</cp:lastPrinted>
  <dcterms:created xsi:type="dcterms:W3CDTF">2011-08-17T00:05:09Z</dcterms:created>
  <dcterms:modified xsi:type="dcterms:W3CDTF">2018-03-11T12:39:43Z</dcterms:modified>
  <cp:category/>
  <cp:version/>
  <cp:contentType/>
  <cp:contentStatus/>
</cp:coreProperties>
</file>